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br818\Desktop\"/>
    </mc:Choice>
  </mc:AlternateContent>
  <bookViews>
    <workbookView xWindow="0" yWindow="0" windowWidth="23040" windowHeight="9396"/>
  </bookViews>
  <sheets>
    <sheet name="Workforce 1" sheetId="12" r:id="rId1"/>
    <sheet name="Workforce 2" sheetId="11" r:id="rId2"/>
    <sheet name="Graduate Recruitment 17_18" sheetId="14" r:id="rId3"/>
    <sheet name="Other recruitment" sheetId="13" r:id="rId4"/>
    <sheet name="Applications for promotions" sheetId="5" r:id="rId5"/>
    <sheet name="Promotions" sheetId="6" r:id="rId6"/>
    <sheet name="Appraisals- ratings" sheetId="7" r:id="rId7"/>
  </sheets>
  <definedNames>
    <definedName name="_xlnm.Print_Area" localSheetId="4">'Applications for promotions'!$A$1:$L$30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4" l="1"/>
  <c r="I26" i="14"/>
  <c r="M25" i="14"/>
  <c r="L25" i="14"/>
  <c r="O24" i="14"/>
  <c r="M24" i="14"/>
  <c r="C24" i="14"/>
  <c r="N23" i="14"/>
  <c r="M23" i="14"/>
  <c r="B23" i="14"/>
  <c r="M22" i="14"/>
  <c r="H22" i="14"/>
  <c r="D22" i="14"/>
  <c r="M21" i="14"/>
  <c r="C21" i="14"/>
  <c r="M20" i="14"/>
  <c r="J20" i="14"/>
  <c r="F20" i="14"/>
  <c r="M19" i="14"/>
  <c r="E19" i="14"/>
  <c r="C19" i="14"/>
  <c r="O13" i="14"/>
  <c r="N13" i="14"/>
  <c r="M13" i="14"/>
  <c r="M26" i="14" s="1"/>
  <c r="L13" i="14"/>
  <c r="L26" i="14" s="1"/>
  <c r="K13" i="14"/>
  <c r="H13" i="14"/>
  <c r="H26" i="14" s="1"/>
  <c r="F13" i="14"/>
  <c r="E13" i="14"/>
  <c r="E26" i="14" s="1"/>
  <c r="D13" i="14"/>
  <c r="D26" i="14" s="1"/>
  <c r="C13" i="14"/>
  <c r="B13" i="14"/>
  <c r="P12" i="14"/>
  <c r="G12" i="14"/>
  <c r="P11" i="14"/>
  <c r="O25" i="14" s="1"/>
  <c r="G11" i="14"/>
  <c r="G25" i="14" s="1"/>
  <c r="P10" i="14"/>
  <c r="N24" i="14" s="1"/>
  <c r="G10" i="14"/>
  <c r="G24" i="14" s="1"/>
  <c r="P9" i="14"/>
  <c r="I23" i="14" s="1"/>
  <c r="G9" i="14"/>
  <c r="G23" i="14" s="1"/>
  <c r="P8" i="14"/>
  <c r="L22" i="14" s="1"/>
  <c r="G8" i="14"/>
  <c r="P7" i="14"/>
  <c r="N21" i="14" s="1"/>
  <c r="G7" i="14"/>
  <c r="G21" i="14" s="1"/>
  <c r="P6" i="14"/>
  <c r="I20" i="14" s="1"/>
  <c r="G6" i="14"/>
  <c r="P5" i="14"/>
  <c r="P26" i="14" s="1"/>
  <c r="B5" i="14"/>
  <c r="B19" i="14" s="1"/>
  <c r="I19" i="14" l="1"/>
  <c r="K21" i="14"/>
  <c r="G20" i="14"/>
  <c r="G22" i="14"/>
  <c r="J23" i="14"/>
  <c r="D25" i="14"/>
  <c r="P25" i="14"/>
  <c r="F23" i="14"/>
  <c r="P22" i="14"/>
  <c r="B20" i="14"/>
  <c r="N20" i="14"/>
  <c r="O21" i="14"/>
  <c r="K24" i="14"/>
  <c r="H25" i="14"/>
  <c r="G5" i="14"/>
  <c r="G13" i="14"/>
  <c r="F19" i="14"/>
  <c r="J19" i="14"/>
  <c r="N19" i="14"/>
  <c r="C20" i="14"/>
  <c r="K20" i="14"/>
  <c r="O20" i="14"/>
  <c r="D21" i="14"/>
  <c r="H21" i="14"/>
  <c r="L21" i="14"/>
  <c r="P21" i="14"/>
  <c r="E22" i="14"/>
  <c r="I22" i="14"/>
  <c r="C23" i="14"/>
  <c r="K23" i="14"/>
  <c r="O23" i="14"/>
  <c r="D24" i="14"/>
  <c r="H24" i="14"/>
  <c r="L24" i="14"/>
  <c r="P24" i="14"/>
  <c r="E25" i="14"/>
  <c r="I25" i="14"/>
  <c r="B26" i="14"/>
  <c r="F26" i="14"/>
  <c r="N26" i="14"/>
  <c r="K19" i="14"/>
  <c r="O19" i="14"/>
  <c r="D20" i="14"/>
  <c r="H20" i="14"/>
  <c r="L20" i="14"/>
  <c r="P20" i="14"/>
  <c r="E21" i="14"/>
  <c r="I21" i="14"/>
  <c r="B22" i="14"/>
  <c r="F22" i="14"/>
  <c r="J22" i="14"/>
  <c r="N22" i="14"/>
  <c r="D23" i="14"/>
  <c r="H23" i="14"/>
  <c r="L23" i="14"/>
  <c r="P23" i="14"/>
  <c r="E24" i="14"/>
  <c r="I24" i="14"/>
  <c r="B25" i="14"/>
  <c r="F25" i="14"/>
  <c r="J25" i="14"/>
  <c r="N25" i="14"/>
  <c r="C26" i="14"/>
  <c r="K26" i="14"/>
  <c r="O26" i="14"/>
  <c r="D19" i="14"/>
  <c r="H19" i="14"/>
  <c r="L19" i="14"/>
  <c r="P19" i="14"/>
  <c r="E20" i="14"/>
  <c r="B21" i="14"/>
  <c r="F21" i="14"/>
  <c r="J21" i="14"/>
  <c r="C22" i="14"/>
  <c r="K22" i="14"/>
  <c r="E23" i="14"/>
  <c r="B24" i="14"/>
  <c r="F24" i="14"/>
  <c r="J24" i="14"/>
  <c r="C25" i="14"/>
  <c r="K25" i="14"/>
  <c r="G26" i="14" l="1"/>
  <c r="G19" i="14"/>
  <c r="H24" i="7" l="1"/>
  <c r="F24" i="7"/>
  <c r="G22" i="7" s="1"/>
  <c r="D24" i="7"/>
  <c r="E23" i="7" s="1"/>
  <c r="B24" i="7"/>
  <c r="C22" i="7" s="1"/>
  <c r="H23" i="7"/>
  <c r="G23" i="7"/>
  <c r="H22" i="7"/>
  <c r="E22" i="7"/>
  <c r="H21" i="7"/>
  <c r="E21" i="7"/>
  <c r="E24" i="7" s="1"/>
  <c r="H18" i="7"/>
  <c r="F18" i="7"/>
  <c r="G17" i="7" s="1"/>
  <c r="D18" i="7"/>
  <c r="E17" i="7" s="1"/>
  <c r="B18" i="7"/>
  <c r="C17" i="7" s="1"/>
  <c r="H17" i="7"/>
  <c r="H16" i="7"/>
  <c r="H15" i="7"/>
  <c r="G12" i="7"/>
  <c r="F12" i="7"/>
  <c r="E12" i="7"/>
  <c r="D12" i="7"/>
  <c r="C12" i="7"/>
  <c r="B12" i="7"/>
  <c r="H11" i="7"/>
  <c r="G11" i="7"/>
  <c r="E11" i="7"/>
  <c r="C11" i="7"/>
  <c r="H10" i="7"/>
  <c r="G10" i="7"/>
  <c r="E10" i="7"/>
  <c r="C10" i="7"/>
  <c r="H9" i="7"/>
  <c r="H12" i="7" s="1"/>
  <c r="G9" i="7"/>
  <c r="E9" i="7"/>
  <c r="C9" i="7"/>
  <c r="H6" i="7"/>
  <c r="F6" i="7"/>
  <c r="D6" i="7"/>
  <c r="E5" i="7" s="1"/>
  <c r="B6" i="7"/>
  <c r="H5" i="7"/>
  <c r="G5" i="7"/>
  <c r="C5" i="7"/>
  <c r="H4" i="7"/>
  <c r="G4" i="7"/>
  <c r="G6" i="7" s="1"/>
  <c r="C4" i="7"/>
  <c r="C6" i="7" s="1"/>
  <c r="C15" i="7" l="1"/>
  <c r="C18" i="7" s="1"/>
  <c r="C16" i="7"/>
  <c r="E15" i="7"/>
  <c r="E18" i="7" s="1"/>
  <c r="E16" i="7"/>
  <c r="G21" i="7"/>
  <c r="G24" i="7" s="1"/>
  <c r="G15" i="7"/>
  <c r="G16" i="7"/>
  <c r="E4" i="7"/>
  <c r="E6" i="7" s="1"/>
  <c r="C21" i="7"/>
  <c r="C24" i="7" s="1"/>
  <c r="G18" i="7" l="1"/>
</calcChain>
</file>

<file path=xl/sharedStrings.xml><?xml version="1.0" encoding="utf-8"?>
<sst xmlns="http://schemas.openxmlformats.org/spreadsheetml/2006/main" count="400" uniqueCount="132">
  <si>
    <t>Asian</t>
  </si>
  <si>
    <t>Black</t>
  </si>
  <si>
    <t>Chinese</t>
  </si>
  <si>
    <t>Mixed</t>
  </si>
  <si>
    <t>White</t>
  </si>
  <si>
    <t>Totals</t>
  </si>
  <si>
    <t>%</t>
  </si>
  <si>
    <t>Number</t>
  </si>
  <si>
    <t>Senior Management</t>
  </si>
  <si>
    <t>Director/DG</t>
  </si>
  <si>
    <t>AM</t>
  </si>
  <si>
    <t>Qualified</t>
  </si>
  <si>
    <t>Trainees</t>
  </si>
  <si>
    <t>Band 1</t>
  </si>
  <si>
    <t>Band 2</t>
  </si>
  <si>
    <t>Band 3</t>
  </si>
  <si>
    <t>Age</t>
  </si>
  <si>
    <t>16-19</t>
  </si>
  <si>
    <t>20-29</t>
  </si>
  <si>
    <t>30-39</t>
  </si>
  <si>
    <t>40-49</t>
  </si>
  <si>
    <t>50+</t>
  </si>
  <si>
    <t>Gender</t>
  </si>
  <si>
    <t>Total</t>
  </si>
  <si>
    <t>Female</t>
  </si>
  <si>
    <t>Male</t>
  </si>
  <si>
    <t>% employees</t>
  </si>
  <si>
    <t>Christian</t>
  </si>
  <si>
    <t>Hindu</t>
  </si>
  <si>
    <t>Jewish</t>
  </si>
  <si>
    <t>Muslim</t>
  </si>
  <si>
    <t>Prefer not to say</t>
  </si>
  <si>
    <t>Sikh</t>
  </si>
  <si>
    <t>Not disclosed</t>
  </si>
  <si>
    <t>Disability</t>
  </si>
  <si>
    <t>Yes</t>
  </si>
  <si>
    <t>No</t>
  </si>
  <si>
    <t>Hours</t>
  </si>
  <si>
    <t>Full Time</t>
  </si>
  <si>
    <t>Part Time</t>
  </si>
  <si>
    <t>Gay/Lesbian</t>
  </si>
  <si>
    <t>Other</t>
  </si>
  <si>
    <t>Single</t>
  </si>
  <si>
    <t>Married</t>
  </si>
  <si>
    <t>Widowed</t>
  </si>
  <si>
    <t>Stage</t>
  </si>
  <si>
    <t>Ethnicity</t>
  </si>
  <si>
    <t>Total at each stage</t>
  </si>
  <si>
    <t>BAME</t>
  </si>
  <si>
    <t>Unknown</t>
  </si>
  <si>
    <t>Transgender</t>
  </si>
  <si>
    <t>Prefer Not to Say</t>
  </si>
  <si>
    <t>Total Applications Received</t>
  </si>
  <si>
    <t>Reject at Application Stage</t>
  </si>
  <si>
    <t>Reject after Preliminary Interview</t>
  </si>
  <si>
    <t>Reject after Group Selection</t>
  </si>
  <si>
    <t>Withdrawn</t>
  </si>
  <si>
    <t>Offer Rejected</t>
  </si>
  <si>
    <t>Offer Accepted</t>
  </si>
  <si>
    <t>% BAME recruits =</t>
  </si>
  <si>
    <t>Please note:</t>
  </si>
  <si>
    <t xml:space="preserve">50-59 </t>
  </si>
  <si>
    <t>60+</t>
  </si>
  <si>
    <t xml:space="preserve">Asian </t>
  </si>
  <si>
    <t>Manager</t>
  </si>
  <si>
    <t>Campaigns</t>
  </si>
  <si>
    <t>Total number</t>
  </si>
  <si>
    <t>Total Number</t>
  </si>
  <si>
    <t>Ethnicity Not Declared</t>
  </si>
  <si>
    <t>of campaigns</t>
  </si>
  <si>
    <t xml:space="preserve"> of Applicants</t>
  </si>
  <si>
    <t>Audit Manager</t>
  </si>
  <si>
    <t>Senior Analyst</t>
  </si>
  <si>
    <t>Audit Principal</t>
  </si>
  <si>
    <t>n/a</t>
  </si>
  <si>
    <t>Auditor</t>
  </si>
  <si>
    <t>Total number of campaigns</t>
  </si>
  <si>
    <t>Total number of Applicants</t>
  </si>
  <si>
    <t xml:space="preserve"> of promotees</t>
  </si>
  <si>
    <t>Ratings by gender</t>
  </si>
  <si>
    <t xml:space="preserve">Exceptional </t>
  </si>
  <si>
    <t>Highly Valued</t>
  </si>
  <si>
    <t>Performance Concerns</t>
  </si>
  <si>
    <t>Ratings by ethnicity</t>
  </si>
  <si>
    <t>Prefer not to disclose</t>
  </si>
  <si>
    <t>Ratings by age group</t>
  </si>
  <si>
    <t>Group 1 (&lt;30)</t>
  </si>
  <si>
    <t>Group 2 (30-49)</t>
  </si>
  <si>
    <t>Group 3 (50+)</t>
  </si>
  <si>
    <t>Ratings for FT/PT</t>
  </si>
  <si>
    <t>Full time</t>
  </si>
  <si>
    <t>Part time</t>
  </si>
  <si>
    <t>FTC full time</t>
  </si>
  <si>
    <t>CFA</t>
  </si>
  <si>
    <t>Applicants for Promotion 2017-18</t>
  </si>
  <si>
    <t>Applicants for promotion 2017-18 (numbers)</t>
  </si>
  <si>
    <t>Applicants for promotion 2017-18 (%)</t>
  </si>
  <si>
    <t>Promotees 2017-18</t>
  </si>
  <si>
    <t>Promotees 2017-18 (numbers)</t>
  </si>
  <si>
    <t>Promotees 2017-18 (%)</t>
  </si>
  <si>
    <t>2018 Annual Appraisals</t>
  </si>
  <si>
    <t>Graduate recruitment 2017-18</t>
  </si>
  <si>
    <t>Interns accepted</t>
  </si>
  <si>
    <t>Total accepted</t>
  </si>
  <si>
    <t>Offers accepted with interns</t>
  </si>
  <si>
    <t>The proportion of BAME joiners was 31%  when people who had been recruited through the internship scheme were included</t>
  </si>
  <si>
    <t xml:space="preserve">% Female recruits = </t>
  </si>
  <si>
    <t>The proportion of Female joiners was 50%  when people who had been recruited through the internship scheme were included</t>
  </si>
  <si>
    <t>Workforce at end of March 2018</t>
  </si>
  <si>
    <t/>
  </si>
  <si>
    <t>Not stated</t>
  </si>
  <si>
    <t>number</t>
  </si>
  <si>
    <t>% of employees</t>
  </si>
  <si>
    <t>No Religion</t>
  </si>
  <si>
    <t>Heterosexual</t>
  </si>
  <si>
    <t>Bi-sexual</t>
  </si>
  <si>
    <t>Sexual Orientation</t>
  </si>
  <si>
    <t>Religion/Belief</t>
  </si>
  <si>
    <t>Not declared</t>
  </si>
  <si>
    <t>Marriage and Civil partnership</t>
  </si>
  <si>
    <t>Divorced</t>
  </si>
  <si>
    <t>Living Together</t>
  </si>
  <si>
    <t>Separated</t>
  </si>
  <si>
    <t>Civil Partner</t>
  </si>
  <si>
    <t xml:space="preserve">Black    </t>
  </si>
  <si>
    <t xml:space="preserve">Mixed   </t>
  </si>
  <si>
    <t xml:space="preserve">White    </t>
  </si>
  <si>
    <t>Not Known</t>
  </si>
  <si>
    <t>Other recruitment 2017-18</t>
  </si>
  <si>
    <t>APs and SAN</t>
  </si>
  <si>
    <t>Analyst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</si>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</sst>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0" fillId="2" borderId="0" xfId="0" applyFill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/>
    <xf numFmtId="0" fontId="2" fillId="2" borderId="0" xfId="0" applyFont="1" applyFill="1"/>
    <xf numFmtId="0" fontId="2" fillId="0" borderId="2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2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2" xfId="0" applyNumberFormat="1" applyFont="1" applyBorder="1" applyAlignment="1">
      <alignment horizontal="center"/>
    </xf>
    <xf numFmtId="9" fontId="0" fillId="0" borderId="2" xfId="0" applyNumberFormat="1" applyFont="1" applyFill="1" applyBorder="1" applyAlignment="1">
      <alignment horizontal="center"/>
    </xf>
    <xf numFmtId="9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9" fontId="0" fillId="0" borderId="2" xfId="0" applyNumberFormat="1" applyFill="1" applyBorder="1" applyAlignment="1">
      <alignment horizontal="center"/>
    </xf>
    <xf numFmtId="9" fontId="0" fillId="0" borderId="0" xfId="1" applyFont="1"/>
    <xf numFmtId="0" fontId="7" fillId="0" borderId="3" xfId="0" applyFont="1" applyFill="1" applyBorder="1" applyAlignment="1">
      <alignment vertical="center"/>
    </xf>
    <xf numFmtId="17" fontId="0" fillId="0" borderId="0" xfId="0" applyNumberFormat="1"/>
    <xf numFmtId="0" fontId="7" fillId="0" borderId="3" xfId="0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Fill="1"/>
    <xf numFmtId="0" fontId="7" fillId="0" borderId="2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9" fontId="7" fillId="0" borderId="2" xfId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9" fontId="0" fillId="0" borderId="2" xfId="1" applyFont="1" applyFill="1" applyBorder="1" applyAlignment="1">
      <alignment horizont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2" xfId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0" fillId="2" borderId="0" xfId="0" applyFont="1" applyFill="1"/>
    <xf numFmtId="9" fontId="0" fillId="2" borderId="0" xfId="0" applyNumberFormat="1" applyFont="1" applyFill="1"/>
    <xf numFmtId="0" fontId="0" fillId="0" borderId="0" xfId="0" applyFont="1"/>
    <xf numFmtId="9" fontId="0" fillId="2" borderId="2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9" fontId="0" fillId="0" borderId="0" xfId="0" applyNumberFormat="1" applyFont="1" applyAlignment="1">
      <alignment horizontal="center"/>
    </xf>
    <xf numFmtId="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9" fontId="0" fillId="0" borderId="0" xfId="0" applyNumberFormat="1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3" borderId="0" xfId="0" applyFill="1"/>
    <xf numFmtId="9" fontId="0" fillId="2" borderId="2" xfId="0" applyNumberForma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9" fontId="2" fillId="0" borderId="2" xfId="0" applyNumberFormat="1" applyFont="1" applyBorder="1"/>
    <xf numFmtId="9" fontId="0" fillId="0" borderId="0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20" xfId="0" applyFont="1" applyFill="1" applyBorder="1"/>
    <xf numFmtId="0" fontId="2" fillId="4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4" borderId="19" xfId="0" applyFont="1" applyFill="1" applyBorder="1" applyAlignment="1">
      <alignment horizontal="left"/>
    </xf>
    <xf numFmtId="0" fontId="0" fillId="0" borderId="19" xfId="0" applyNumberFormat="1" applyFont="1" applyBorder="1" applyAlignment="1">
      <alignment horizontal="center"/>
    </xf>
    <xf numFmtId="164" fontId="0" fillId="0" borderId="19" xfId="0" applyNumberFormat="1" applyFont="1" applyBorder="1" applyAlignment="1">
      <alignment horizontal="center"/>
    </xf>
    <xf numFmtId="10" fontId="0" fillId="0" borderId="19" xfId="0" applyNumberFormat="1" applyFont="1" applyBorder="1" applyAlignment="1">
      <alignment horizontal="center"/>
    </xf>
    <xf numFmtId="0" fontId="0" fillId="0" borderId="19" xfId="0" applyBorder="1" applyAlignment="1">
      <alignment horizontal="left"/>
    </xf>
    <xf numFmtId="164" fontId="0" fillId="0" borderId="19" xfId="0" applyNumberFormat="1" applyBorder="1"/>
    <xf numFmtId="0" fontId="2" fillId="4" borderId="19" xfId="0" applyFont="1" applyFill="1" applyBorder="1"/>
    <xf numFmtId="164" fontId="2" fillId="4" borderId="19" xfId="0" applyNumberFormat="1" applyFont="1" applyFill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9" fontId="9" fillId="0" borderId="0" xfId="0" applyNumberFormat="1" applyFont="1" applyBorder="1" applyAlignment="1">
      <alignment horizontal="center"/>
    </xf>
    <xf numFmtId="0" fontId="2" fillId="4" borderId="22" xfId="0" applyFont="1" applyFill="1" applyBorder="1"/>
    <xf numFmtId="0" fontId="2" fillId="0" borderId="22" xfId="0" applyFont="1" applyBorder="1" applyAlignment="1">
      <alignment horizontal="left"/>
    </xf>
    <xf numFmtId="0" fontId="2" fillId="4" borderId="22" xfId="0" applyFont="1" applyFill="1" applyBorder="1" applyAlignment="1">
      <alignment horizontal="left"/>
    </xf>
    <xf numFmtId="0" fontId="2" fillId="4" borderId="19" xfId="0" applyNumberFormat="1" applyFont="1" applyFill="1" applyBorder="1"/>
    <xf numFmtId="0" fontId="0" fillId="0" borderId="19" xfId="0" applyNumberFormat="1" applyFont="1" applyBorder="1"/>
    <xf numFmtId="164" fontId="0" fillId="0" borderId="19" xfId="0" applyNumberFormat="1" applyFont="1" applyBorder="1"/>
    <xf numFmtId="9" fontId="0" fillId="0" borderId="19" xfId="0" applyNumberFormat="1" applyFont="1" applyBorder="1"/>
    <xf numFmtId="164" fontId="0" fillId="4" borderId="19" xfId="0" applyNumberFormat="1" applyFont="1" applyFill="1" applyBorder="1"/>
    <xf numFmtId="9" fontId="0" fillId="4" borderId="19" xfId="0" applyNumberFormat="1" applyFont="1" applyFill="1" applyBorder="1"/>
    <xf numFmtId="164" fontId="0" fillId="4" borderId="19" xfId="0" applyNumberFormat="1" applyFont="1" applyFill="1" applyBorder="1" applyAlignment="1">
      <alignment horizontal="center"/>
    </xf>
    <xf numFmtId="10" fontId="0" fillId="4" borderId="19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0" fontId="0" fillId="0" borderId="19" xfId="0" applyNumberFormat="1" applyFont="1" applyBorder="1"/>
    <xf numFmtId="10" fontId="0" fillId="0" borderId="0" xfId="0" applyNumberFormat="1"/>
    <xf numFmtId="0" fontId="8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2" fillId="0" borderId="0" xfId="0" applyFont="1"/>
    <xf numFmtId="0" fontId="2" fillId="4" borderId="24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9" fontId="0" fillId="0" borderId="0" xfId="1" applyNumberFormat="1" applyFont="1"/>
    <xf numFmtId="164" fontId="0" fillId="0" borderId="0" xfId="1" applyNumberFormat="1" applyFont="1"/>
    <xf numFmtId="9" fontId="2" fillId="2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2" xfId="0" applyFont="1" applyFill="1" applyBorder="1"/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9" fontId="2" fillId="5" borderId="2" xfId="0" applyNumberFormat="1" applyFont="1" applyFill="1" applyBorder="1" applyAlignment="1">
      <alignment horizontal="center"/>
    </xf>
    <xf numFmtId="10" fontId="2" fillId="4" borderId="19" xfId="0" applyNumberFormat="1" applyFont="1" applyFill="1" applyBorder="1"/>
    <xf numFmtId="0" fontId="2" fillId="4" borderId="25" xfId="0" applyFont="1" applyFill="1" applyBorder="1"/>
    <xf numFmtId="0" fontId="2" fillId="4" borderId="26" xfId="0" applyFont="1" applyFill="1" applyBorder="1"/>
    <xf numFmtId="0" fontId="0" fillId="0" borderId="28" xfId="0" applyBorder="1" applyAlignment="1">
      <alignment horizontal="left"/>
    </xf>
    <xf numFmtId="164" fontId="0" fillId="0" borderId="29" xfId="0" applyNumberFormat="1" applyBorder="1"/>
    <xf numFmtId="0" fontId="2" fillId="4" borderId="30" xfId="0" applyFont="1" applyFill="1" applyBorder="1" applyAlignment="1">
      <alignment horizontal="left"/>
    </xf>
    <xf numFmtId="164" fontId="2" fillId="4" borderId="31" xfId="0" applyNumberFormat="1" applyFont="1" applyFill="1" applyBorder="1"/>
    <xf numFmtId="0" fontId="2" fillId="4" borderId="32" xfId="0" applyFont="1" applyFill="1" applyBorder="1"/>
    <xf numFmtId="0" fontId="2" fillId="4" borderId="33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2" fillId="4" borderId="27" xfId="0" applyFont="1" applyFill="1" applyBorder="1"/>
    <xf numFmtId="0" fontId="2" fillId="4" borderId="36" xfId="0" applyFont="1" applyFill="1" applyBorder="1"/>
    <xf numFmtId="164" fontId="0" fillId="0" borderId="0" xfId="0" applyNumberFormat="1" applyFont="1" applyFill="1" applyBorder="1"/>
    <xf numFmtId="0" fontId="2" fillId="4" borderId="23" xfId="0" applyFont="1" applyFill="1" applyBorder="1"/>
    <xf numFmtId="0" fontId="2" fillId="0" borderId="22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vertical="center"/>
    </xf>
    <xf numFmtId="0" fontId="7" fillId="5" borderId="3" xfId="0" applyFont="1" applyFill="1" applyBorder="1" applyAlignment="1">
      <alignment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zoomScaleNormal="100" workbookViewId="0">
      <selection activeCell="Q13" sqref="Q13"/>
    </sheetView>
  </sheetViews>
  <sheetFormatPr defaultRowHeight="14.4" x14ac:dyDescent="0.3"/>
  <cols>
    <col min="2" max="2" width="22.44140625" customWidth="1"/>
  </cols>
  <sheetData>
    <row r="1" spans="1:21" x14ac:dyDescent="0.3">
      <c r="A1" s="6" t="s">
        <v>108</v>
      </c>
      <c r="B1" s="8"/>
    </row>
    <row r="3" spans="1:21" x14ac:dyDescent="0.3">
      <c r="B3" s="140" t="s">
        <v>46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2"/>
      <c r="P3" s="96"/>
      <c r="Q3" s="96"/>
    </row>
    <row r="4" spans="1:21" x14ac:dyDescent="0.3">
      <c r="B4" s="85"/>
      <c r="C4" s="105" t="s">
        <v>0</v>
      </c>
      <c r="D4" s="105"/>
      <c r="E4" s="105" t="s">
        <v>124</v>
      </c>
      <c r="F4" s="105"/>
      <c r="G4" s="105" t="s">
        <v>2</v>
      </c>
      <c r="H4" s="105"/>
      <c r="I4" s="105" t="s">
        <v>125</v>
      </c>
      <c r="J4" s="105"/>
      <c r="K4" s="105" t="s">
        <v>126</v>
      </c>
      <c r="L4" s="105"/>
      <c r="M4" s="105" t="s">
        <v>127</v>
      </c>
      <c r="N4" s="105"/>
      <c r="O4" s="107" t="s">
        <v>23</v>
      </c>
    </row>
    <row r="5" spans="1:21" x14ac:dyDescent="0.3">
      <c r="B5" s="85"/>
      <c r="C5" s="70" t="s">
        <v>7</v>
      </c>
      <c r="D5" s="106" t="s">
        <v>6</v>
      </c>
      <c r="E5" s="70" t="s">
        <v>7</v>
      </c>
      <c r="F5" s="70" t="s">
        <v>6</v>
      </c>
      <c r="G5" s="70" t="s">
        <v>7</v>
      </c>
      <c r="H5" s="70" t="s">
        <v>6</v>
      </c>
      <c r="I5" s="70" t="s">
        <v>7</v>
      </c>
      <c r="J5" s="70" t="s">
        <v>6</v>
      </c>
      <c r="K5" s="70" t="s">
        <v>7</v>
      </c>
      <c r="L5" s="70" t="s">
        <v>6</v>
      </c>
      <c r="M5" s="70" t="s">
        <v>7</v>
      </c>
      <c r="N5" s="70" t="s">
        <v>6</v>
      </c>
      <c r="O5" s="70" t="s">
        <v>7</v>
      </c>
    </row>
    <row r="6" spans="1:21" x14ac:dyDescent="0.3">
      <c r="B6" s="86" t="s">
        <v>8</v>
      </c>
      <c r="C6" s="89">
        <v>3</v>
      </c>
      <c r="D6" s="90">
        <v>4.6875E-2</v>
      </c>
      <c r="E6" s="89">
        <v>0</v>
      </c>
      <c r="F6" s="90">
        <v>0</v>
      </c>
      <c r="G6" s="89">
        <v>0</v>
      </c>
      <c r="H6" s="90">
        <v>0</v>
      </c>
      <c r="I6" s="89">
        <v>2</v>
      </c>
      <c r="J6" s="90">
        <v>3.125E-2</v>
      </c>
      <c r="K6" s="89">
        <v>54</v>
      </c>
      <c r="L6" s="90">
        <v>0.84375</v>
      </c>
      <c r="M6" s="89">
        <v>5</v>
      </c>
      <c r="N6" s="90">
        <v>7.8125E-2</v>
      </c>
      <c r="O6" s="89">
        <v>64</v>
      </c>
    </row>
    <row r="7" spans="1:21" x14ac:dyDescent="0.3">
      <c r="B7" s="86" t="s">
        <v>10</v>
      </c>
      <c r="C7" s="89">
        <v>6</v>
      </c>
      <c r="D7" s="90">
        <v>4.3795620437956206E-2</v>
      </c>
      <c r="E7" s="89">
        <v>3</v>
      </c>
      <c r="F7" s="91">
        <v>2.1897810218978103E-2</v>
      </c>
      <c r="G7" s="89">
        <v>0</v>
      </c>
      <c r="H7" s="90">
        <v>0</v>
      </c>
      <c r="I7" s="89">
        <v>1</v>
      </c>
      <c r="J7" s="90">
        <v>7.2992700729927005E-3</v>
      </c>
      <c r="K7" s="89">
        <v>123</v>
      </c>
      <c r="L7" s="90">
        <v>0.8978102189781022</v>
      </c>
      <c r="M7" s="89">
        <v>4</v>
      </c>
      <c r="N7" s="90">
        <v>2.9197080291970802E-2</v>
      </c>
      <c r="O7" s="89">
        <v>137</v>
      </c>
    </row>
    <row r="8" spans="1:21" x14ac:dyDescent="0.3">
      <c r="B8" s="86" t="s">
        <v>11</v>
      </c>
      <c r="C8" s="89">
        <v>26</v>
      </c>
      <c r="D8" s="90">
        <v>7.5144508670520235E-2</v>
      </c>
      <c r="E8" s="89">
        <v>13</v>
      </c>
      <c r="F8" s="91">
        <v>3.7572254335260118E-2</v>
      </c>
      <c r="G8" s="89">
        <v>12</v>
      </c>
      <c r="H8" s="90">
        <v>3.4682080924855488E-2</v>
      </c>
      <c r="I8" s="89">
        <v>8</v>
      </c>
      <c r="J8" s="90">
        <v>2.3121387283236993E-2</v>
      </c>
      <c r="K8" s="89">
        <v>277</v>
      </c>
      <c r="L8" s="90">
        <v>0.80057803468208089</v>
      </c>
      <c r="M8" s="89">
        <v>10</v>
      </c>
      <c r="N8" s="90">
        <v>2.8901734104046242E-2</v>
      </c>
      <c r="O8" s="89">
        <v>346</v>
      </c>
    </row>
    <row r="9" spans="1:21" x14ac:dyDescent="0.3">
      <c r="B9" s="86" t="s">
        <v>12</v>
      </c>
      <c r="C9" s="89">
        <v>24</v>
      </c>
      <c r="D9" s="90">
        <v>0.1276595744680851</v>
      </c>
      <c r="E9" s="89">
        <v>16</v>
      </c>
      <c r="F9" s="91">
        <v>8.5106382978723402E-2</v>
      </c>
      <c r="G9" s="89">
        <v>2</v>
      </c>
      <c r="H9" s="90">
        <v>1.0638297872340425E-2</v>
      </c>
      <c r="I9" s="89">
        <v>5</v>
      </c>
      <c r="J9" s="90">
        <v>2.6595744680851064E-2</v>
      </c>
      <c r="K9" s="89">
        <v>135</v>
      </c>
      <c r="L9" s="90">
        <v>0.71808510638297873</v>
      </c>
      <c r="M9" s="89">
        <v>6</v>
      </c>
      <c r="N9" s="90">
        <v>3.1914893617021274E-2</v>
      </c>
      <c r="O9" s="89">
        <v>188</v>
      </c>
    </row>
    <row r="10" spans="1:21" x14ac:dyDescent="0.3">
      <c r="B10" s="86" t="s">
        <v>131</v>
      </c>
      <c r="C10" s="89">
        <v>9</v>
      </c>
      <c r="D10" s="90">
        <v>7.03125E-2</v>
      </c>
      <c r="E10" s="89">
        <v>14</v>
      </c>
      <c r="F10" s="90">
        <v>0.109375</v>
      </c>
      <c r="G10" s="89">
        <v>4</v>
      </c>
      <c r="H10" s="90">
        <v>3.125E-2</v>
      </c>
      <c r="I10" s="89">
        <v>5</v>
      </c>
      <c r="J10" s="90">
        <v>3.90625E-2</v>
      </c>
      <c r="K10" s="89">
        <v>94</v>
      </c>
      <c r="L10" s="90">
        <v>0.734375</v>
      </c>
      <c r="M10" s="89">
        <v>2</v>
      </c>
      <c r="N10" s="90">
        <v>1.5625E-2</v>
      </c>
      <c r="O10" s="89">
        <v>128</v>
      </c>
      <c r="R10" s="110"/>
    </row>
    <row r="11" spans="1:21" x14ac:dyDescent="0.3">
      <c r="B11" s="87" t="s">
        <v>5</v>
      </c>
      <c r="C11" s="88">
        <v>68</v>
      </c>
      <c r="D11" s="92">
        <v>7.8794901506373111E-2</v>
      </c>
      <c r="E11" s="88">
        <v>46</v>
      </c>
      <c r="F11" s="93">
        <v>5.3302433371958287E-2</v>
      </c>
      <c r="G11" s="88">
        <v>18</v>
      </c>
      <c r="H11" s="92">
        <v>2.085747392815759E-2</v>
      </c>
      <c r="I11" s="88">
        <v>21</v>
      </c>
      <c r="J11" s="92">
        <v>2.4333719582850522E-2</v>
      </c>
      <c r="K11" s="88">
        <v>683</v>
      </c>
      <c r="L11" s="92">
        <v>0.79142526071842412</v>
      </c>
      <c r="M11" s="88">
        <v>27</v>
      </c>
      <c r="N11" s="92">
        <v>3.1286210892236384E-2</v>
      </c>
      <c r="O11" s="88">
        <v>863</v>
      </c>
      <c r="R11" s="23"/>
    </row>
    <row r="12" spans="1:21" x14ac:dyDescent="0.3">
      <c r="N12" s="138"/>
    </row>
    <row r="13" spans="1:21" x14ac:dyDescent="0.3">
      <c r="N13" s="138"/>
    </row>
    <row r="14" spans="1:21" x14ac:dyDescent="0.3">
      <c r="B14" s="140" t="s">
        <v>16</v>
      </c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2"/>
    </row>
    <row r="15" spans="1:21" x14ac:dyDescent="0.3">
      <c r="B15" s="132"/>
      <c r="C15" s="133" t="s">
        <v>17</v>
      </c>
      <c r="D15" s="133"/>
      <c r="E15" s="133" t="s">
        <v>18</v>
      </c>
      <c r="F15" s="133"/>
      <c r="G15" s="133" t="s">
        <v>19</v>
      </c>
      <c r="H15" s="133"/>
      <c r="I15" s="133" t="s">
        <v>20</v>
      </c>
      <c r="J15" s="133"/>
      <c r="K15" s="133" t="s">
        <v>21</v>
      </c>
      <c r="L15" s="133"/>
      <c r="M15" s="134" t="s">
        <v>23</v>
      </c>
      <c r="U15" s="109"/>
    </row>
    <row r="16" spans="1:21" x14ac:dyDescent="0.3">
      <c r="B16" s="135" t="s">
        <v>109</v>
      </c>
      <c r="C16" s="136" t="s">
        <v>7</v>
      </c>
      <c r="D16" s="136" t="s">
        <v>6</v>
      </c>
      <c r="E16" s="136" t="s">
        <v>7</v>
      </c>
      <c r="F16" s="136" t="s">
        <v>6</v>
      </c>
      <c r="G16" s="136" t="s">
        <v>7</v>
      </c>
      <c r="H16" s="136" t="s">
        <v>6</v>
      </c>
      <c r="I16" s="136" t="s">
        <v>7</v>
      </c>
      <c r="J16" s="136" t="s">
        <v>6</v>
      </c>
      <c r="K16" s="136" t="s">
        <v>7</v>
      </c>
      <c r="L16" s="136" t="s">
        <v>6</v>
      </c>
      <c r="M16" s="137"/>
    </row>
    <row r="17" spans="2:13" x14ac:dyDescent="0.3">
      <c r="B17" s="73" t="s">
        <v>8</v>
      </c>
      <c r="C17" s="89">
        <v>0</v>
      </c>
      <c r="D17" s="97">
        <v>0</v>
      </c>
      <c r="E17" s="89">
        <v>0</v>
      </c>
      <c r="F17" s="97">
        <v>0</v>
      </c>
      <c r="G17" s="89">
        <v>13</v>
      </c>
      <c r="H17" s="97">
        <v>0.203125</v>
      </c>
      <c r="I17" s="89">
        <v>20</v>
      </c>
      <c r="J17" s="97">
        <v>0.3125</v>
      </c>
      <c r="K17" s="89">
        <v>31</v>
      </c>
      <c r="L17" s="97">
        <v>0.484375</v>
      </c>
      <c r="M17" s="89">
        <v>64</v>
      </c>
    </row>
    <row r="18" spans="2:13" x14ac:dyDescent="0.3">
      <c r="B18" s="73" t="s">
        <v>10</v>
      </c>
      <c r="C18" s="89">
        <v>0</v>
      </c>
      <c r="D18" s="97">
        <v>0</v>
      </c>
      <c r="E18" s="89">
        <v>6</v>
      </c>
      <c r="F18" s="97">
        <v>4.3795620437956206E-2</v>
      </c>
      <c r="G18" s="89">
        <v>59</v>
      </c>
      <c r="H18" s="97">
        <v>0.43065693430656932</v>
      </c>
      <c r="I18" s="89">
        <v>39</v>
      </c>
      <c r="J18" s="97">
        <v>0.28467153284671531</v>
      </c>
      <c r="K18" s="89">
        <v>33</v>
      </c>
      <c r="L18" s="97">
        <v>0.24087591240875914</v>
      </c>
      <c r="M18" s="89">
        <v>137</v>
      </c>
    </row>
    <row r="19" spans="2:13" x14ac:dyDescent="0.3">
      <c r="B19" s="73" t="s">
        <v>11</v>
      </c>
      <c r="C19" s="89">
        <v>0</v>
      </c>
      <c r="D19" s="97">
        <v>0</v>
      </c>
      <c r="E19" s="89">
        <v>131</v>
      </c>
      <c r="F19" s="97">
        <v>0.37861271676300579</v>
      </c>
      <c r="G19" s="89">
        <v>132</v>
      </c>
      <c r="H19" s="97">
        <v>0.38150289017341038</v>
      </c>
      <c r="I19" s="89">
        <v>40</v>
      </c>
      <c r="J19" s="97">
        <v>0.11560693641618497</v>
      </c>
      <c r="K19" s="89">
        <v>43</v>
      </c>
      <c r="L19" s="97">
        <v>0.12427745664739884</v>
      </c>
      <c r="M19" s="89">
        <v>346</v>
      </c>
    </row>
    <row r="20" spans="2:13" x14ac:dyDescent="0.3">
      <c r="B20" s="73" t="s">
        <v>12</v>
      </c>
      <c r="C20" s="89">
        <v>9</v>
      </c>
      <c r="D20" s="97">
        <v>4.7872340425531915E-2</v>
      </c>
      <c r="E20" s="89">
        <v>163</v>
      </c>
      <c r="F20" s="97">
        <v>0.86702127659574468</v>
      </c>
      <c r="G20" s="89">
        <v>15</v>
      </c>
      <c r="H20" s="97">
        <v>7.9787234042553196E-2</v>
      </c>
      <c r="I20" s="89">
        <v>1</v>
      </c>
      <c r="J20" s="97">
        <v>5.3191489361702126E-3</v>
      </c>
      <c r="K20" s="89">
        <v>0</v>
      </c>
      <c r="L20" s="97">
        <v>0</v>
      </c>
      <c r="M20" s="89">
        <v>188</v>
      </c>
    </row>
    <row r="21" spans="2:13" x14ac:dyDescent="0.3">
      <c r="B21" s="73" t="s">
        <v>13</v>
      </c>
      <c r="C21" s="89">
        <v>0</v>
      </c>
      <c r="D21" s="97">
        <v>0</v>
      </c>
      <c r="E21" s="89">
        <v>0</v>
      </c>
      <c r="F21" s="97">
        <v>0</v>
      </c>
      <c r="G21" s="89">
        <v>5</v>
      </c>
      <c r="H21" s="97">
        <v>0.35714285714285715</v>
      </c>
      <c r="I21" s="89">
        <v>7</v>
      </c>
      <c r="J21" s="97">
        <v>0.5</v>
      </c>
      <c r="K21" s="89">
        <v>2</v>
      </c>
      <c r="L21" s="97">
        <v>0.14285714285714285</v>
      </c>
      <c r="M21" s="89">
        <v>14</v>
      </c>
    </row>
    <row r="22" spans="2:13" x14ac:dyDescent="0.3">
      <c r="B22" s="73" t="s">
        <v>14</v>
      </c>
      <c r="C22" s="89">
        <v>0</v>
      </c>
      <c r="D22" s="97">
        <v>0</v>
      </c>
      <c r="E22" s="89">
        <v>4</v>
      </c>
      <c r="F22" s="97">
        <v>7.1428571428571425E-2</v>
      </c>
      <c r="G22" s="89">
        <v>18</v>
      </c>
      <c r="H22" s="97">
        <v>0.32142857142857145</v>
      </c>
      <c r="I22" s="89">
        <v>22</v>
      </c>
      <c r="J22" s="97">
        <v>0.39285714285714285</v>
      </c>
      <c r="K22" s="89">
        <v>12</v>
      </c>
      <c r="L22" s="97">
        <v>0.21428571428571427</v>
      </c>
      <c r="M22" s="89">
        <v>56</v>
      </c>
    </row>
    <row r="23" spans="2:13" x14ac:dyDescent="0.3">
      <c r="B23" s="73" t="s">
        <v>15</v>
      </c>
      <c r="C23" s="89">
        <v>2</v>
      </c>
      <c r="D23" s="97">
        <v>3.4482758620689655E-2</v>
      </c>
      <c r="E23" s="89">
        <v>12</v>
      </c>
      <c r="F23" s="97">
        <v>0.20689655172413793</v>
      </c>
      <c r="G23" s="89">
        <v>15</v>
      </c>
      <c r="H23" s="97">
        <v>0.25862068965517243</v>
      </c>
      <c r="I23" s="89">
        <v>12</v>
      </c>
      <c r="J23" s="97">
        <v>0.20689655172413793</v>
      </c>
      <c r="K23" s="89">
        <v>17</v>
      </c>
      <c r="L23" s="97">
        <v>0.29310344827586204</v>
      </c>
      <c r="M23" s="89">
        <v>58</v>
      </c>
    </row>
    <row r="24" spans="2:13" x14ac:dyDescent="0.3">
      <c r="B24" s="74" t="s">
        <v>5</v>
      </c>
      <c r="C24" s="88">
        <v>11</v>
      </c>
      <c r="D24" s="125">
        <v>1.2746234067207415E-2</v>
      </c>
      <c r="E24" s="88">
        <v>316</v>
      </c>
      <c r="F24" s="125">
        <v>0.36616454229432216</v>
      </c>
      <c r="G24" s="88">
        <v>257</v>
      </c>
      <c r="H24" s="125">
        <v>0.29779837775202783</v>
      </c>
      <c r="I24" s="88">
        <v>141</v>
      </c>
      <c r="J24" s="125">
        <v>0.1633835457705678</v>
      </c>
      <c r="K24" s="88">
        <v>138</v>
      </c>
      <c r="L24" s="125">
        <v>0.15990730011587487</v>
      </c>
      <c r="M24" s="88">
        <v>863</v>
      </c>
    </row>
  </sheetData>
  <mergeCells count="2">
    <mergeCell ref="B3:O3"/>
    <mergeCell ref="B14:M14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Normal="100" workbookViewId="0">
      <selection activeCell="F17" sqref="F17"/>
    </sheetView>
  </sheetViews>
  <sheetFormatPr defaultRowHeight="14.4" x14ac:dyDescent="0.3"/>
  <cols>
    <col min="2" max="2" width="20.77734375" customWidth="1"/>
    <col min="3" max="3" width="10.77734375" customWidth="1"/>
    <col min="9" max="9" width="10.88671875" customWidth="1"/>
    <col min="11" max="11" width="10.21875" customWidth="1"/>
    <col min="14" max="14" width="42.21875" customWidth="1"/>
  </cols>
  <sheetData>
    <row r="1" spans="1:19" x14ac:dyDescent="0.3">
      <c r="A1" s="6" t="s">
        <v>108</v>
      </c>
      <c r="D1" s="1"/>
    </row>
    <row r="2" spans="1:19" x14ac:dyDescent="0.3">
      <c r="A2" s="6"/>
    </row>
    <row r="3" spans="1:19" x14ac:dyDescent="0.3">
      <c r="C3" s="143" t="s">
        <v>22</v>
      </c>
      <c r="D3" s="144"/>
      <c r="E3" s="144"/>
      <c r="F3" s="144"/>
      <c r="G3" s="144"/>
      <c r="H3" s="144"/>
      <c r="I3" s="144"/>
      <c r="J3" s="144"/>
      <c r="K3" s="145"/>
      <c r="N3" s="140" t="s">
        <v>37</v>
      </c>
      <c r="O3" s="141"/>
      <c r="P3" s="141"/>
      <c r="Q3" s="141"/>
      <c r="R3" s="141"/>
      <c r="S3" s="142"/>
    </row>
    <row r="4" spans="1:19" x14ac:dyDescent="0.3">
      <c r="B4" s="127"/>
      <c r="C4" s="146" t="s">
        <v>24</v>
      </c>
      <c r="D4" s="147"/>
      <c r="E4" s="146" t="s">
        <v>25</v>
      </c>
      <c r="F4" s="147"/>
      <c r="G4" s="146" t="s">
        <v>31</v>
      </c>
      <c r="H4" s="147"/>
      <c r="I4" s="146" t="s">
        <v>110</v>
      </c>
      <c r="J4" s="147"/>
      <c r="K4" s="70" t="s">
        <v>23</v>
      </c>
      <c r="N4" s="127"/>
      <c r="O4" s="126" t="s">
        <v>38</v>
      </c>
      <c r="P4" s="126"/>
      <c r="Q4" s="126" t="s">
        <v>39</v>
      </c>
      <c r="R4" s="126"/>
      <c r="S4" s="126" t="s">
        <v>23</v>
      </c>
    </row>
    <row r="5" spans="1:19" x14ac:dyDescent="0.3">
      <c r="B5" s="126"/>
      <c r="C5" s="72" t="s">
        <v>111</v>
      </c>
      <c r="D5" s="72" t="s">
        <v>6</v>
      </c>
      <c r="E5" s="72" t="s">
        <v>111</v>
      </c>
      <c r="F5" s="72" t="s">
        <v>6</v>
      </c>
      <c r="G5" s="72" t="s">
        <v>111</v>
      </c>
      <c r="H5" s="72" t="s">
        <v>6</v>
      </c>
      <c r="I5" s="71" t="s">
        <v>111</v>
      </c>
      <c r="J5" s="71" t="s">
        <v>6</v>
      </c>
      <c r="K5" s="72"/>
      <c r="N5" s="126" t="s">
        <v>109</v>
      </c>
      <c r="O5" s="80" t="s">
        <v>7</v>
      </c>
      <c r="P5" s="80" t="s">
        <v>6</v>
      </c>
      <c r="Q5" s="80" t="s">
        <v>7</v>
      </c>
      <c r="R5" s="80" t="s">
        <v>6</v>
      </c>
      <c r="S5" s="80"/>
    </row>
    <row r="6" spans="1:19" x14ac:dyDescent="0.3">
      <c r="B6" s="73" t="s">
        <v>8</v>
      </c>
      <c r="C6" s="75">
        <v>18</v>
      </c>
      <c r="D6" s="76">
        <v>0.28125</v>
      </c>
      <c r="E6" s="75">
        <v>45</v>
      </c>
      <c r="F6" s="76">
        <v>0.703125</v>
      </c>
      <c r="G6" s="75">
        <v>1</v>
      </c>
      <c r="H6" s="76">
        <v>1.5625E-2</v>
      </c>
      <c r="I6" s="75">
        <v>0</v>
      </c>
      <c r="J6" s="76">
        <v>0</v>
      </c>
      <c r="K6" s="75">
        <v>64</v>
      </c>
      <c r="N6" s="73" t="s">
        <v>8</v>
      </c>
      <c r="O6" s="89">
        <v>6</v>
      </c>
      <c r="P6" s="97">
        <v>0.8571428571428571</v>
      </c>
      <c r="Q6" s="89">
        <v>1</v>
      </c>
      <c r="R6" s="97">
        <v>0.14285714285714285</v>
      </c>
      <c r="S6" s="89">
        <v>7</v>
      </c>
    </row>
    <row r="7" spans="1:19" ht="13.8" customHeight="1" x14ac:dyDescent="0.3">
      <c r="B7" s="73" t="s">
        <v>10</v>
      </c>
      <c r="C7" s="75">
        <v>56</v>
      </c>
      <c r="D7" s="76">
        <v>0.40875912408759124</v>
      </c>
      <c r="E7" s="75">
        <v>80</v>
      </c>
      <c r="F7" s="76">
        <v>0.58394160583941601</v>
      </c>
      <c r="G7" s="75">
        <v>0</v>
      </c>
      <c r="H7" s="76">
        <v>0</v>
      </c>
      <c r="I7" s="75">
        <v>1</v>
      </c>
      <c r="J7" s="77">
        <v>7.2992700729927005E-3</v>
      </c>
      <c r="K7" s="75">
        <v>137</v>
      </c>
      <c r="N7" s="73" t="s">
        <v>9</v>
      </c>
      <c r="O7" s="89">
        <v>47</v>
      </c>
      <c r="P7" s="97">
        <v>0.82456140350877194</v>
      </c>
      <c r="Q7" s="89">
        <v>10</v>
      </c>
      <c r="R7" s="97">
        <v>0.17543859649122806</v>
      </c>
      <c r="S7" s="89">
        <v>57</v>
      </c>
    </row>
    <row r="8" spans="1:19" x14ac:dyDescent="0.3">
      <c r="B8" s="73" t="s">
        <v>11</v>
      </c>
      <c r="C8" s="75">
        <v>154</v>
      </c>
      <c r="D8" s="76">
        <v>0.44508670520231214</v>
      </c>
      <c r="E8" s="75">
        <v>187</v>
      </c>
      <c r="F8" s="76">
        <v>0.54046242774566478</v>
      </c>
      <c r="G8" s="75">
        <v>4</v>
      </c>
      <c r="H8" s="76">
        <v>1.1560693641618497E-2</v>
      </c>
      <c r="I8" s="75">
        <v>1</v>
      </c>
      <c r="J8" s="77">
        <v>2.8901734104046241E-3</v>
      </c>
      <c r="K8" s="75">
        <v>346</v>
      </c>
      <c r="N8" s="73" t="s">
        <v>10</v>
      </c>
      <c r="O8" s="89">
        <v>108</v>
      </c>
      <c r="P8" s="97">
        <v>0.78832116788321172</v>
      </c>
      <c r="Q8" s="89">
        <v>29</v>
      </c>
      <c r="R8" s="97">
        <v>0.21167883211678831</v>
      </c>
      <c r="S8" s="89">
        <v>137</v>
      </c>
    </row>
    <row r="9" spans="1:19" x14ac:dyDescent="0.3">
      <c r="B9" s="73" t="s">
        <v>12</v>
      </c>
      <c r="C9" s="75">
        <v>81</v>
      </c>
      <c r="D9" s="76">
        <v>0.43085106382978722</v>
      </c>
      <c r="E9" s="75">
        <v>107</v>
      </c>
      <c r="F9" s="76">
        <v>0.56914893617021278</v>
      </c>
      <c r="G9" s="75">
        <v>0</v>
      </c>
      <c r="H9" s="76">
        <v>0</v>
      </c>
      <c r="I9" s="75">
        <v>0</v>
      </c>
      <c r="J9" s="77">
        <v>0</v>
      </c>
      <c r="K9" s="75">
        <v>188</v>
      </c>
      <c r="N9" s="73" t="s">
        <v>11</v>
      </c>
      <c r="O9" s="89">
        <v>294</v>
      </c>
      <c r="P9" s="97">
        <v>0.8497109826589595</v>
      </c>
      <c r="Q9" s="89">
        <v>52</v>
      </c>
      <c r="R9" s="97">
        <v>0.15028901734104047</v>
      </c>
      <c r="S9" s="89">
        <v>346</v>
      </c>
    </row>
    <row r="10" spans="1:19" x14ac:dyDescent="0.3">
      <c r="B10" s="73" t="s">
        <v>131</v>
      </c>
      <c r="C10" s="75">
        <v>72</v>
      </c>
      <c r="D10" s="76">
        <v>0.5625</v>
      </c>
      <c r="E10" s="75">
        <v>55</v>
      </c>
      <c r="F10" s="76">
        <v>0.4296875</v>
      </c>
      <c r="G10" s="75">
        <v>0</v>
      </c>
      <c r="H10" s="76">
        <v>0</v>
      </c>
      <c r="I10" s="75">
        <v>1</v>
      </c>
      <c r="J10" s="76">
        <v>7.8125E-3</v>
      </c>
      <c r="K10" s="75">
        <v>128</v>
      </c>
      <c r="N10" s="73" t="s">
        <v>12</v>
      </c>
      <c r="O10" s="89">
        <v>187</v>
      </c>
      <c r="P10" s="97">
        <v>0.99468085106382975</v>
      </c>
      <c r="Q10" s="89">
        <v>1</v>
      </c>
      <c r="R10" s="97">
        <v>5.3191489361702126E-3</v>
      </c>
      <c r="S10" s="89">
        <v>188</v>
      </c>
    </row>
    <row r="11" spans="1:19" x14ac:dyDescent="0.3">
      <c r="B11" s="74" t="s">
        <v>5</v>
      </c>
      <c r="C11" s="69">
        <v>381</v>
      </c>
      <c r="D11" s="94">
        <v>0.44148319814600234</v>
      </c>
      <c r="E11" s="69">
        <v>474</v>
      </c>
      <c r="F11" s="94">
        <v>0.54924681344148318</v>
      </c>
      <c r="G11" s="69">
        <v>5</v>
      </c>
      <c r="H11" s="94">
        <v>5.7937427578215531E-3</v>
      </c>
      <c r="I11" s="69">
        <v>3</v>
      </c>
      <c r="J11" s="95">
        <v>3.4762456546929316E-3</v>
      </c>
      <c r="K11" s="69">
        <v>863</v>
      </c>
      <c r="N11" s="73" t="s">
        <v>13</v>
      </c>
      <c r="O11" s="89">
        <v>13</v>
      </c>
      <c r="P11" s="97">
        <v>0.9285714285714286</v>
      </c>
      <c r="Q11" s="89">
        <v>1</v>
      </c>
      <c r="R11" s="97">
        <v>7.1428571428571425E-2</v>
      </c>
      <c r="S11" s="89">
        <v>14</v>
      </c>
    </row>
    <row r="12" spans="1:19" x14ac:dyDescent="0.3">
      <c r="N12" s="73" t="s">
        <v>14</v>
      </c>
      <c r="O12" s="89">
        <v>53</v>
      </c>
      <c r="P12" s="97">
        <v>0.9464285714285714</v>
      </c>
      <c r="Q12" s="89">
        <v>3</v>
      </c>
      <c r="R12" s="97">
        <v>5.3571428571428568E-2</v>
      </c>
      <c r="S12" s="89">
        <v>56</v>
      </c>
    </row>
    <row r="13" spans="1:19" x14ac:dyDescent="0.3">
      <c r="N13" s="73" t="s">
        <v>15</v>
      </c>
      <c r="O13" s="89">
        <v>50</v>
      </c>
      <c r="P13" s="97">
        <v>0.86206896551724133</v>
      </c>
      <c r="Q13" s="89">
        <v>8</v>
      </c>
      <c r="R13" s="97">
        <v>0.13793103448275862</v>
      </c>
      <c r="S13" s="89">
        <v>58</v>
      </c>
    </row>
    <row r="14" spans="1:19" x14ac:dyDescent="0.3">
      <c r="N14" s="74" t="s">
        <v>5</v>
      </c>
      <c r="O14" s="88">
        <v>758</v>
      </c>
      <c r="P14" s="125">
        <v>0.87833140208574745</v>
      </c>
      <c r="Q14" s="88">
        <v>105</v>
      </c>
      <c r="R14" s="125">
        <v>0.12166859791425261</v>
      </c>
      <c r="S14" s="88">
        <v>863</v>
      </c>
    </row>
    <row r="15" spans="1:19" x14ac:dyDescent="0.3">
      <c r="B15" s="85" t="s">
        <v>117</v>
      </c>
      <c r="C15" s="139" t="s">
        <v>26</v>
      </c>
      <c r="N15" s="82"/>
      <c r="O15" s="83"/>
      <c r="P15" s="84"/>
      <c r="Q15" s="83"/>
      <c r="R15" s="84"/>
      <c r="S15" s="83"/>
    </row>
    <row r="16" spans="1:19" x14ac:dyDescent="0.3">
      <c r="B16" s="128" t="s">
        <v>27</v>
      </c>
      <c r="C16" s="129">
        <v>0.34414831981460026</v>
      </c>
    </row>
    <row r="17" spans="2:17" x14ac:dyDescent="0.3">
      <c r="B17" s="128" t="s">
        <v>28</v>
      </c>
      <c r="C17" s="129">
        <v>1.5063731170336037E-2</v>
      </c>
      <c r="N17" s="80" t="s">
        <v>116</v>
      </c>
      <c r="O17" s="80" t="s">
        <v>112</v>
      </c>
    </row>
    <row r="18" spans="2:17" x14ac:dyDescent="0.3">
      <c r="B18" s="128" t="s">
        <v>29</v>
      </c>
      <c r="C18" s="129">
        <v>1.3904982618771726E-2</v>
      </c>
      <c r="N18" s="73" t="s">
        <v>114</v>
      </c>
      <c r="O18" s="90">
        <v>0.80880648899188878</v>
      </c>
    </row>
    <row r="19" spans="2:17" x14ac:dyDescent="0.3">
      <c r="B19" s="128" t="s">
        <v>30</v>
      </c>
      <c r="C19" s="129">
        <v>4.1714947856315181E-2</v>
      </c>
      <c r="N19" s="73" t="s">
        <v>40</v>
      </c>
      <c r="O19" s="90">
        <v>1.9698725376593278E-2</v>
      </c>
    </row>
    <row r="20" spans="2:17" x14ac:dyDescent="0.3">
      <c r="B20" s="128" t="s">
        <v>41</v>
      </c>
      <c r="C20" s="129">
        <v>1.2746234067207415E-2</v>
      </c>
      <c r="N20" s="73" t="s">
        <v>115</v>
      </c>
      <c r="O20" s="90">
        <v>1.1587485515643106E-2</v>
      </c>
    </row>
    <row r="21" spans="2:17" x14ac:dyDescent="0.3">
      <c r="B21" s="128" t="s">
        <v>32</v>
      </c>
      <c r="C21" s="129">
        <v>5.7937427578215531E-3</v>
      </c>
      <c r="N21" s="73" t="s">
        <v>41</v>
      </c>
      <c r="O21" s="90">
        <v>2.3174971031286211E-3</v>
      </c>
    </row>
    <row r="22" spans="2:17" x14ac:dyDescent="0.3">
      <c r="B22" s="128" t="s">
        <v>113</v>
      </c>
      <c r="C22" s="129">
        <v>0.39513325608342992</v>
      </c>
      <c r="N22" s="73" t="s">
        <v>31</v>
      </c>
      <c r="O22" s="90">
        <v>5.8999999999999997E-2</v>
      </c>
      <c r="Q22" s="98"/>
    </row>
    <row r="23" spans="2:17" x14ac:dyDescent="0.3">
      <c r="B23" s="128" t="s">
        <v>31</v>
      </c>
      <c r="C23" s="129">
        <v>6.0254924681344149E-2</v>
      </c>
      <c r="N23" s="73" t="s">
        <v>33</v>
      </c>
      <c r="O23" s="97">
        <v>9.8493626882966395E-2</v>
      </c>
    </row>
    <row r="24" spans="2:17" x14ac:dyDescent="0.3">
      <c r="B24" s="128" t="s">
        <v>118</v>
      </c>
      <c r="C24" s="129">
        <v>0.11123986095017381</v>
      </c>
      <c r="N24" s="74" t="s">
        <v>5</v>
      </c>
      <c r="O24" s="81">
        <v>1</v>
      </c>
    </row>
    <row r="25" spans="2:17" x14ac:dyDescent="0.3">
      <c r="B25" s="130" t="s">
        <v>5</v>
      </c>
      <c r="C25" s="131">
        <v>1</v>
      </c>
    </row>
    <row r="27" spans="2:17" x14ac:dyDescent="0.3">
      <c r="N27" s="80" t="s">
        <v>119</v>
      </c>
      <c r="O27" s="80" t="s">
        <v>112</v>
      </c>
    </row>
    <row r="28" spans="2:17" x14ac:dyDescent="0.3">
      <c r="B28" s="80" t="s">
        <v>34</v>
      </c>
      <c r="C28" s="80" t="s">
        <v>112</v>
      </c>
      <c r="N28" s="78" t="s">
        <v>120</v>
      </c>
      <c r="O28" s="79">
        <v>2.7809965237543453E-2</v>
      </c>
    </row>
    <row r="29" spans="2:17" x14ac:dyDescent="0.3">
      <c r="B29" s="78" t="s">
        <v>35</v>
      </c>
      <c r="C29" s="79">
        <v>9.2699884125144849E-2</v>
      </c>
      <c r="N29" s="78" t="s">
        <v>121</v>
      </c>
      <c r="O29" s="79">
        <v>6.3731170336037077E-2</v>
      </c>
    </row>
    <row r="30" spans="2:17" x14ac:dyDescent="0.3">
      <c r="B30" s="78" t="s">
        <v>36</v>
      </c>
      <c r="C30" s="79">
        <v>0.86790266512166858</v>
      </c>
      <c r="N30" s="78" t="s">
        <v>43</v>
      </c>
      <c r="O30" s="79">
        <v>0.35805330243337197</v>
      </c>
    </row>
    <row r="31" spans="2:17" x14ac:dyDescent="0.3">
      <c r="B31" s="78" t="s">
        <v>31</v>
      </c>
      <c r="C31" s="79">
        <v>3.4762456546929318E-2</v>
      </c>
      <c r="N31" s="78" t="s">
        <v>122</v>
      </c>
      <c r="O31" s="79">
        <v>5.7937427578215531E-3</v>
      </c>
    </row>
    <row r="32" spans="2:17" x14ac:dyDescent="0.3">
      <c r="B32" s="78" t="s">
        <v>118</v>
      </c>
      <c r="C32" s="79">
        <v>4.6349942062572421E-3</v>
      </c>
      <c r="N32" s="78" t="s">
        <v>42</v>
      </c>
      <c r="O32" s="79">
        <v>0.50984936268829661</v>
      </c>
    </row>
    <row r="33" spans="2:15" x14ac:dyDescent="0.3">
      <c r="B33" s="74" t="s">
        <v>5</v>
      </c>
      <c r="C33" s="81">
        <v>1</v>
      </c>
      <c r="N33" s="78" t="s">
        <v>44</v>
      </c>
      <c r="O33" s="79">
        <v>3.4762456546929316E-3</v>
      </c>
    </row>
    <row r="34" spans="2:15" x14ac:dyDescent="0.3">
      <c r="N34" s="78" t="s">
        <v>123</v>
      </c>
      <c r="O34" s="79">
        <v>1.1587485515643105E-3</v>
      </c>
    </row>
    <row r="35" spans="2:15" x14ac:dyDescent="0.3">
      <c r="N35" s="78" t="s">
        <v>118</v>
      </c>
      <c r="O35" s="79">
        <v>3.0127462340672075E-2</v>
      </c>
    </row>
    <row r="36" spans="2:15" x14ac:dyDescent="0.3">
      <c r="N36" s="74" t="s">
        <v>5</v>
      </c>
      <c r="O36" s="81">
        <v>1</v>
      </c>
    </row>
  </sheetData>
  <mergeCells count="6">
    <mergeCell ref="N3:S3"/>
    <mergeCell ref="C3:K3"/>
    <mergeCell ref="C4:D4"/>
    <mergeCell ref="E4:F4"/>
    <mergeCell ref="G4:H4"/>
    <mergeCell ref="I4:J4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7" zoomScaleNormal="100" workbookViewId="0">
      <selection activeCell="J13" sqref="J13"/>
    </sheetView>
  </sheetViews>
  <sheetFormatPr defaultRowHeight="14.4" x14ac:dyDescent="0.3"/>
  <cols>
    <col min="1" max="1" width="29.5546875" bestFit="1" customWidth="1"/>
    <col min="9" max="9" width="8.5546875" customWidth="1"/>
    <col min="15" max="15" width="9.88671875" customWidth="1"/>
  </cols>
  <sheetData>
    <row r="1" spans="1:16" x14ac:dyDescent="0.3">
      <c r="A1" s="8" t="s">
        <v>101</v>
      </c>
      <c r="D1" s="9"/>
    </row>
    <row r="2" spans="1:16" ht="15" thickBot="1" x14ac:dyDescent="0.35"/>
    <row r="3" spans="1:16" ht="22.8" customHeight="1" thickBot="1" x14ac:dyDescent="0.35">
      <c r="A3" s="148" t="s">
        <v>45</v>
      </c>
      <c r="B3" s="150" t="s">
        <v>46</v>
      </c>
      <c r="C3" s="151"/>
      <c r="D3" s="151"/>
      <c r="E3" s="151"/>
      <c r="F3" s="151"/>
      <c r="G3" s="151"/>
      <c r="H3" s="151"/>
      <c r="I3" s="151"/>
      <c r="J3" s="152"/>
      <c r="K3" s="150" t="s">
        <v>22</v>
      </c>
      <c r="L3" s="151"/>
      <c r="M3" s="151"/>
      <c r="N3" s="152"/>
      <c r="O3" s="113"/>
      <c r="P3" s="153" t="s">
        <v>47</v>
      </c>
    </row>
    <row r="4" spans="1:16" ht="43.8" thickBot="1" x14ac:dyDescent="0.35">
      <c r="A4" s="149"/>
      <c r="B4" s="114" t="s">
        <v>0</v>
      </c>
      <c r="C4" s="114" t="s">
        <v>1</v>
      </c>
      <c r="D4" s="114" t="s">
        <v>2</v>
      </c>
      <c r="E4" s="114" t="s">
        <v>3</v>
      </c>
      <c r="F4" s="114" t="s">
        <v>41</v>
      </c>
      <c r="G4" s="114" t="s">
        <v>48</v>
      </c>
      <c r="H4" s="114" t="s">
        <v>4</v>
      </c>
      <c r="I4" s="115" t="s">
        <v>51</v>
      </c>
      <c r="J4" s="114" t="s">
        <v>49</v>
      </c>
      <c r="K4" s="114" t="s">
        <v>25</v>
      </c>
      <c r="L4" s="114" t="s">
        <v>24</v>
      </c>
      <c r="M4" s="114" t="s">
        <v>50</v>
      </c>
      <c r="N4" s="115" t="s">
        <v>51</v>
      </c>
      <c r="O4" s="116" t="s">
        <v>49</v>
      </c>
      <c r="P4" s="154"/>
    </row>
    <row r="5" spans="1:16" ht="15" thickBot="1" x14ac:dyDescent="0.35">
      <c r="A5" s="5" t="s">
        <v>52</v>
      </c>
      <c r="B5" s="10">
        <f>SUM(B6:B11)</f>
        <v>458</v>
      </c>
      <c r="C5" s="10">
        <v>169</v>
      </c>
      <c r="D5" s="10">
        <v>51</v>
      </c>
      <c r="E5" s="10">
        <v>71</v>
      </c>
      <c r="F5" s="10">
        <v>29</v>
      </c>
      <c r="G5" s="10">
        <f t="shared" ref="G5" si="0">SUM(G6:G11)</f>
        <v>778</v>
      </c>
      <c r="H5" s="10">
        <v>1143</v>
      </c>
      <c r="I5" s="10">
        <v>62</v>
      </c>
      <c r="J5" s="10">
        <v>37</v>
      </c>
      <c r="K5" s="11">
        <v>1150</v>
      </c>
      <c r="L5" s="11">
        <v>815</v>
      </c>
      <c r="M5" s="11">
        <v>2</v>
      </c>
      <c r="N5" s="11">
        <v>24</v>
      </c>
      <c r="O5" s="11">
        <v>29</v>
      </c>
      <c r="P5" s="12">
        <f t="shared" ref="P5:P12" si="1">SUM(K5:O5)</f>
        <v>2020</v>
      </c>
    </row>
    <row r="6" spans="1:16" ht="15" thickBot="1" x14ac:dyDescent="0.35">
      <c r="A6" s="5" t="s">
        <v>53</v>
      </c>
      <c r="B6" s="10">
        <v>256</v>
      </c>
      <c r="C6" s="11">
        <v>90</v>
      </c>
      <c r="D6" s="11">
        <v>32</v>
      </c>
      <c r="E6" s="11">
        <v>33</v>
      </c>
      <c r="F6" s="11">
        <v>14</v>
      </c>
      <c r="G6" s="11">
        <f>SUM(B6:F6)</f>
        <v>425</v>
      </c>
      <c r="H6" s="11">
        <v>583</v>
      </c>
      <c r="I6" s="11">
        <v>35</v>
      </c>
      <c r="J6" s="11">
        <v>13</v>
      </c>
      <c r="K6" s="11">
        <v>617</v>
      </c>
      <c r="L6" s="11">
        <v>420</v>
      </c>
      <c r="M6" s="11">
        <v>0</v>
      </c>
      <c r="N6" s="11">
        <v>9</v>
      </c>
      <c r="O6" s="11">
        <v>10</v>
      </c>
      <c r="P6" s="12">
        <f t="shared" si="1"/>
        <v>1056</v>
      </c>
    </row>
    <row r="7" spans="1:16" ht="15" thickBot="1" x14ac:dyDescent="0.35">
      <c r="A7" s="19" t="s">
        <v>54</v>
      </c>
      <c r="B7" s="10">
        <v>9</v>
      </c>
      <c r="C7" s="11">
        <v>3</v>
      </c>
      <c r="D7" s="11">
        <v>1</v>
      </c>
      <c r="E7" s="11">
        <v>1</v>
      </c>
      <c r="F7" s="11">
        <v>0</v>
      </c>
      <c r="G7" s="11">
        <f t="shared" ref="G7:G12" si="2">SUM(B7:F7)</f>
        <v>14</v>
      </c>
      <c r="H7" s="11">
        <v>28</v>
      </c>
      <c r="I7" s="11">
        <v>1</v>
      </c>
      <c r="J7" s="11">
        <v>0</v>
      </c>
      <c r="K7" s="11">
        <v>32</v>
      </c>
      <c r="L7" s="11">
        <v>10</v>
      </c>
      <c r="M7" s="11">
        <v>0</v>
      </c>
      <c r="N7" s="11">
        <v>1</v>
      </c>
      <c r="O7" s="11">
        <v>0</v>
      </c>
      <c r="P7" s="12">
        <f t="shared" si="1"/>
        <v>43</v>
      </c>
    </row>
    <row r="8" spans="1:16" ht="15" thickBot="1" x14ac:dyDescent="0.35">
      <c r="A8" s="19" t="s">
        <v>55</v>
      </c>
      <c r="B8" s="10">
        <v>8</v>
      </c>
      <c r="C8" s="11">
        <v>1</v>
      </c>
      <c r="D8" s="11">
        <v>0</v>
      </c>
      <c r="E8" s="11">
        <v>3</v>
      </c>
      <c r="F8" s="11">
        <v>1</v>
      </c>
      <c r="G8" s="11">
        <f t="shared" si="2"/>
        <v>13</v>
      </c>
      <c r="H8" s="11">
        <v>19</v>
      </c>
      <c r="I8" s="11">
        <v>2</v>
      </c>
      <c r="J8" s="11">
        <v>1</v>
      </c>
      <c r="K8" s="11">
        <v>18</v>
      </c>
      <c r="L8" s="11">
        <v>16</v>
      </c>
      <c r="M8" s="11">
        <v>0</v>
      </c>
      <c r="N8" s="11">
        <v>0</v>
      </c>
      <c r="O8" s="11">
        <v>1</v>
      </c>
      <c r="P8" s="12">
        <f t="shared" si="1"/>
        <v>35</v>
      </c>
    </row>
    <row r="9" spans="1:16" ht="15" thickBot="1" x14ac:dyDescent="0.35">
      <c r="A9" s="19" t="s">
        <v>56</v>
      </c>
      <c r="B9" s="10">
        <v>178</v>
      </c>
      <c r="C9" s="11">
        <v>69</v>
      </c>
      <c r="D9" s="11">
        <v>17</v>
      </c>
      <c r="E9" s="11">
        <v>30</v>
      </c>
      <c r="F9" s="11">
        <v>13</v>
      </c>
      <c r="G9" s="11">
        <f t="shared" si="2"/>
        <v>307</v>
      </c>
      <c r="H9" s="12">
        <v>466</v>
      </c>
      <c r="I9" s="12">
        <v>21</v>
      </c>
      <c r="J9" s="11">
        <v>23</v>
      </c>
      <c r="K9" s="11">
        <v>449</v>
      </c>
      <c r="L9" s="11">
        <v>334</v>
      </c>
      <c r="M9" s="11">
        <v>2</v>
      </c>
      <c r="N9" s="11">
        <v>14</v>
      </c>
      <c r="O9" s="11">
        <v>18</v>
      </c>
      <c r="P9" s="12">
        <f t="shared" si="1"/>
        <v>817</v>
      </c>
    </row>
    <row r="10" spans="1:16" ht="15" thickBot="1" x14ac:dyDescent="0.35">
      <c r="A10" s="19" t="s">
        <v>57</v>
      </c>
      <c r="B10" s="10">
        <v>4</v>
      </c>
      <c r="C10" s="11">
        <v>1</v>
      </c>
      <c r="D10" s="11">
        <v>0</v>
      </c>
      <c r="E10" s="11">
        <v>1</v>
      </c>
      <c r="F10" s="11">
        <v>0</v>
      </c>
      <c r="G10" s="11">
        <f t="shared" si="2"/>
        <v>6</v>
      </c>
      <c r="H10" s="11">
        <v>7</v>
      </c>
      <c r="I10" s="11">
        <v>0</v>
      </c>
      <c r="J10" s="11">
        <v>0</v>
      </c>
      <c r="K10" s="11">
        <v>5</v>
      </c>
      <c r="L10" s="11">
        <v>8</v>
      </c>
      <c r="M10" s="11">
        <v>0</v>
      </c>
      <c r="N10" s="11">
        <v>0</v>
      </c>
      <c r="O10" s="11">
        <v>0</v>
      </c>
      <c r="P10" s="12">
        <f t="shared" si="1"/>
        <v>13</v>
      </c>
    </row>
    <row r="11" spans="1:16" ht="15" thickBot="1" x14ac:dyDescent="0.35">
      <c r="A11" s="19" t="s">
        <v>58</v>
      </c>
      <c r="B11" s="10">
        <v>3</v>
      </c>
      <c r="C11" s="11">
        <v>5</v>
      </c>
      <c r="D11" s="10">
        <v>1</v>
      </c>
      <c r="E11" s="10">
        <v>3</v>
      </c>
      <c r="F11" s="10">
        <v>1</v>
      </c>
      <c r="G11" s="11">
        <f t="shared" si="2"/>
        <v>13</v>
      </c>
      <c r="H11" s="12">
        <v>40</v>
      </c>
      <c r="I11" s="12">
        <v>3</v>
      </c>
      <c r="J11" s="11">
        <v>0</v>
      </c>
      <c r="K11" s="11">
        <v>29</v>
      </c>
      <c r="L11" s="11">
        <v>27</v>
      </c>
      <c r="M11" s="11">
        <v>0</v>
      </c>
      <c r="N11" s="10">
        <v>0</v>
      </c>
      <c r="O11" s="10">
        <v>0</v>
      </c>
      <c r="P11" s="12">
        <f t="shared" si="1"/>
        <v>56</v>
      </c>
    </row>
    <row r="12" spans="1:16" ht="15" thickBot="1" x14ac:dyDescent="0.35">
      <c r="A12" s="19" t="s">
        <v>102</v>
      </c>
      <c r="B12" s="10">
        <v>2</v>
      </c>
      <c r="C12" s="11">
        <v>4</v>
      </c>
      <c r="D12" s="10">
        <v>0</v>
      </c>
      <c r="E12" s="10">
        <v>0</v>
      </c>
      <c r="F12" s="10">
        <v>0</v>
      </c>
      <c r="G12" s="11">
        <f t="shared" si="2"/>
        <v>6</v>
      </c>
      <c r="H12" s="12">
        <v>0</v>
      </c>
      <c r="I12" s="12">
        <v>0</v>
      </c>
      <c r="J12" s="11">
        <v>0</v>
      </c>
      <c r="K12" s="11">
        <v>2</v>
      </c>
      <c r="L12" s="11">
        <v>4</v>
      </c>
      <c r="M12" s="11">
        <v>0</v>
      </c>
      <c r="N12" s="10">
        <v>0</v>
      </c>
      <c r="O12" s="10">
        <v>0</v>
      </c>
      <c r="P12" s="12">
        <f t="shared" si="1"/>
        <v>6</v>
      </c>
    </row>
    <row r="13" spans="1:16" ht="16.2" thickBot="1" x14ac:dyDescent="0.35">
      <c r="A13" s="66" t="s">
        <v>103</v>
      </c>
      <c r="B13" s="3">
        <f>SUM(B11:B12)</f>
        <v>5</v>
      </c>
      <c r="C13" s="3">
        <f t="shared" ref="C13:H13" si="3">SUM(C11:C12)</f>
        <v>9</v>
      </c>
      <c r="D13" s="3">
        <f t="shared" si="3"/>
        <v>1</v>
      </c>
      <c r="E13" s="3">
        <f t="shared" si="3"/>
        <v>3</v>
      </c>
      <c r="F13" s="3">
        <f t="shared" si="3"/>
        <v>1</v>
      </c>
      <c r="G13" s="3">
        <f t="shared" si="3"/>
        <v>19</v>
      </c>
      <c r="H13" s="3">
        <f t="shared" si="3"/>
        <v>40</v>
      </c>
      <c r="I13" s="112">
        <v>3</v>
      </c>
      <c r="J13" s="20">
        <v>0</v>
      </c>
      <c r="K13" s="20">
        <f>SUM(K11:K12)</f>
        <v>31</v>
      </c>
      <c r="L13" s="20">
        <f t="shared" ref="L13:O13" si="4">SUM(L11:L12)</f>
        <v>31</v>
      </c>
      <c r="M13" s="20">
        <f t="shared" si="4"/>
        <v>0</v>
      </c>
      <c r="N13" s="3">
        <f t="shared" si="4"/>
        <v>0</v>
      </c>
      <c r="O13" s="3">
        <f t="shared" si="4"/>
        <v>0</v>
      </c>
      <c r="P13" s="112">
        <v>62</v>
      </c>
    </row>
    <row r="14" spans="1:16" ht="15.6" x14ac:dyDescent="0.3">
      <c r="A14" s="99"/>
      <c r="B14" s="100"/>
      <c r="C14" s="100"/>
      <c r="D14" s="100"/>
      <c r="E14" s="100"/>
      <c r="F14" s="100"/>
      <c r="G14" s="100"/>
      <c r="H14" s="100"/>
      <c r="I14" s="101"/>
      <c r="J14" s="102"/>
      <c r="K14" s="100"/>
      <c r="L14" s="100"/>
      <c r="M14" s="100"/>
      <c r="N14" s="100"/>
      <c r="O14" s="100"/>
      <c r="P14" s="101"/>
    </row>
    <row r="15" spans="1:16" s="104" customFormat="1" ht="13.8" x14ac:dyDescent="0.3">
      <c r="A15" s="103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</row>
    <row r="16" spans="1:16" ht="15" thickBot="1" x14ac:dyDescent="0.35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21.6" customHeight="1" thickBot="1" x14ac:dyDescent="0.35">
      <c r="A17" s="148" t="s">
        <v>45</v>
      </c>
      <c r="B17" s="150" t="s">
        <v>46</v>
      </c>
      <c r="C17" s="151"/>
      <c r="D17" s="151"/>
      <c r="E17" s="151"/>
      <c r="F17" s="151"/>
      <c r="G17" s="151"/>
      <c r="H17" s="151"/>
      <c r="I17" s="151"/>
      <c r="J17" s="152"/>
      <c r="K17" s="150" t="s">
        <v>22</v>
      </c>
      <c r="L17" s="151"/>
      <c r="M17" s="151"/>
      <c r="N17" s="152"/>
      <c r="O17" s="113"/>
      <c r="P17" s="153" t="s">
        <v>47</v>
      </c>
    </row>
    <row r="18" spans="1:16" ht="43.8" thickBot="1" x14ac:dyDescent="0.35">
      <c r="A18" s="149"/>
      <c r="B18" s="114" t="s">
        <v>0</v>
      </c>
      <c r="C18" s="114" t="s">
        <v>1</v>
      </c>
      <c r="D18" s="114" t="s">
        <v>2</v>
      </c>
      <c r="E18" s="114" t="s">
        <v>3</v>
      </c>
      <c r="F18" s="114" t="s">
        <v>41</v>
      </c>
      <c r="G18" s="114" t="s">
        <v>48</v>
      </c>
      <c r="H18" s="114" t="s">
        <v>4</v>
      </c>
      <c r="I18" s="115" t="s">
        <v>51</v>
      </c>
      <c r="J18" s="114" t="s">
        <v>49</v>
      </c>
      <c r="K18" s="114" t="s">
        <v>25</v>
      </c>
      <c r="L18" s="114" t="s">
        <v>24</v>
      </c>
      <c r="M18" s="114" t="s">
        <v>50</v>
      </c>
      <c r="N18" s="115" t="s">
        <v>51</v>
      </c>
      <c r="O18" s="116" t="s">
        <v>49</v>
      </c>
      <c r="P18" s="154"/>
    </row>
    <row r="19" spans="1:16" ht="15" thickBot="1" x14ac:dyDescent="0.35">
      <c r="A19" s="2" t="s">
        <v>52</v>
      </c>
      <c r="B19" s="14">
        <f t="shared" ref="B19:B25" si="5">B5/P5</f>
        <v>0.22673267326732674</v>
      </c>
      <c r="C19" s="14">
        <f t="shared" ref="C19" si="6">(C5/1257)</f>
        <v>0.13444709626093873</v>
      </c>
      <c r="D19" s="14">
        <f>D5/P5</f>
        <v>2.5247524752475249E-2</v>
      </c>
      <c r="E19" s="14">
        <f>E5/P5</f>
        <v>3.5148514851485152E-2</v>
      </c>
      <c r="F19" s="14">
        <f>(F5/P5)</f>
        <v>1.4356435643564357E-2</v>
      </c>
      <c r="G19" s="15">
        <f>(G5/P5)</f>
        <v>0.38514851485148516</v>
      </c>
      <c r="H19" s="15">
        <f>(H5/P5)</f>
        <v>0.56584158415841579</v>
      </c>
      <c r="I19" s="15">
        <f>I5/P5</f>
        <v>3.0693069306930693E-2</v>
      </c>
      <c r="J19" s="14">
        <f>J5/P5</f>
        <v>1.8316831683168316E-2</v>
      </c>
      <c r="K19" s="14">
        <f>(K5/P5)</f>
        <v>0.56930693069306926</v>
      </c>
      <c r="L19" s="14">
        <f>L5/P5</f>
        <v>0.40346534653465349</v>
      </c>
      <c r="M19" s="14">
        <f t="shared" ref="M19:M20" si="7">(M5/1257)</f>
        <v>1.5910898965791568E-3</v>
      </c>
      <c r="N19" s="14">
        <f t="shared" ref="N19:N25" si="8">N5/P5</f>
        <v>1.1881188118811881E-2</v>
      </c>
      <c r="O19" s="14">
        <f>O5/P5</f>
        <v>1.4356435643564357E-2</v>
      </c>
      <c r="P19" s="15">
        <f>(P5/P5)</f>
        <v>1</v>
      </c>
    </row>
    <row r="20" spans="1:16" ht="15" thickBot="1" x14ac:dyDescent="0.35">
      <c r="A20" s="2" t="s">
        <v>53</v>
      </c>
      <c r="B20" s="14">
        <f t="shared" si="5"/>
        <v>0.24242424242424243</v>
      </c>
      <c r="C20" s="14">
        <f t="shared" ref="C20:C25" si="9">(C6/P6)</f>
        <v>8.5227272727272721E-2</v>
      </c>
      <c r="D20" s="14">
        <f t="shared" ref="D20" si="10">D6/P6</f>
        <v>3.0303030303030304E-2</v>
      </c>
      <c r="E20" s="14">
        <f t="shared" ref="E20" si="11">E6/P6</f>
        <v>3.125E-2</v>
      </c>
      <c r="F20" s="14">
        <f t="shared" ref="F20" si="12">(F6/P6)</f>
        <v>1.3257575757575758E-2</v>
      </c>
      <c r="G20" s="15">
        <f t="shared" ref="G20" si="13">(G6/P6)</f>
        <v>0.40246212121212122</v>
      </c>
      <c r="H20" s="15">
        <f t="shared" ref="H20" si="14">(H6/P6)</f>
        <v>0.55208333333333337</v>
      </c>
      <c r="I20" s="15">
        <f t="shared" ref="I20:I25" si="15">I6/P6</f>
        <v>3.3143939393939392E-2</v>
      </c>
      <c r="J20" s="14">
        <f t="shared" ref="J20" si="16">J6/P6</f>
        <v>1.231060606060606E-2</v>
      </c>
      <c r="K20" s="14">
        <f t="shared" ref="K20" si="17">(K6/P6)</f>
        <v>0.58428030303030298</v>
      </c>
      <c r="L20" s="14">
        <f t="shared" ref="L20" si="18">L6/P6</f>
        <v>0.39772727272727271</v>
      </c>
      <c r="M20" s="14">
        <f t="shared" si="7"/>
        <v>0</v>
      </c>
      <c r="N20" s="14">
        <f t="shared" si="8"/>
        <v>8.5227272727272721E-3</v>
      </c>
      <c r="O20" s="14">
        <f>O6/P6</f>
        <v>9.46969696969697E-3</v>
      </c>
      <c r="P20" s="15">
        <f>P6/P5</f>
        <v>0.52277227722772279</v>
      </c>
    </row>
    <row r="21" spans="1:16" ht="15" thickBot="1" x14ac:dyDescent="0.35">
      <c r="A21" s="2" t="s">
        <v>54</v>
      </c>
      <c r="B21" s="14">
        <f t="shared" si="5"/>
        <v>0.20930232558139536</v>
      </c>
      <c r="C21" s="14">
        <f t="shared" si="9"/>
        <v>6.9767441860465115E-2</v>
      </c>
      <c r="D21" s="14">
        <f>D7/P7</f>
        <v>2.3255813953488372E-2</v>
      </c>
      <c r="E21" s="14">
        <f>E7/P7</f>
        <v>2.3255813953488372E-2</v>
      </c>
      <c r="F21" s="14">
        <f>(F7/P7)</f>
        <v>0</v>
      </c>
      <c r="G21" s="15">
        <f>(G7/P7)</f>
        <v>0.32558139534883723</v>
      </c>
      <c r="H21" s="15">
        <f>(H7/P7)</f>
        <v>0.65116279069767447</v>
      </c>
      <c r="I21" s="15">
        <f t="shared" si="15"/>
        <v>2.3255813953488372E-2</v>
      </c>
      <c r="J21" s="14">
        <f>J7/P7</f>
        <v>0</v>
      </c>
      <c r="K21" s="14">
        <f>(K7/P7)</f>
        <v>0.7441860465116279</v>
      </c>
      <c r="L21" s="14">
        <f>L7/P7</f>
        <v>0.23255813953488372</v>
      </c>
      <c r="M21" s="14">
        <f>(M7/1257)</f>
        <v>0</v>
      </c>
      <c r="N21" s="14">
        <f t="shared" si="8"/>
        <v>2.3255813953488372E-2</v>
      </c>
      <c r="O21" s="14">
        <f>O7/P7</f>
        <v>0</v>
      </c>
      <c r="P21" s="15">
        <f>P7/P5</f>
        <v>2.1287128712871289E-2</v>
      </c>
    </row>
    <row r="22" spans="1:16" ht="15" thickBot="1" x14ac:dyDescent="0.35">
      <c r="A22" s="2" t="s">
        <v>55</v>
      </c>
      <c r="B22" s="14">
        <f t="shared" si="5"/>
        <v>0.22857142857142856</v>
      </c>
      <c r="C22" s="14">
        <f t="shared" si="9"/>
        <v>2.8571428571428571E-2</v>
      </c>
      <c r="D22" s="14">
        <f>D8/P8</f>
        <v>0</v>
      </c>
      <c r="E22" s="14">
        <f>E8/P8</f>
        <v>8.5714285714285715E-2</v>
      </c>
      <c r="F22" s="14">
        <f>(F8/P8)</f>
        <v>2.8571428571428571E-2</v>
      </c>
      <c r="G22" s="15">
        <f>(G8/P8)</f>
        <v>0.37142857142857144</v>
      </c>
      <c r="H22" s="15">
        <f>(H8/P8)</f>
        <v>0.54285714285714282</v>
      </c>
      <c r="I22" s="15">
        <f t="shared" si="15"/>
        <v>5.7142857142857141E-2</v>
      </c>
      <c r="J22" s="14">
        <f>J8/P8</f>
        <v>2.8571428571428571E-2</v>
      </c>
      <c r="K22" s="14">
        <f>(K8/P8)</f>
        <v>0.51428571428571423</v>
      </c>
      <c r="L22" s="14">
        <f>L8/P8</f>
        <v>0.45714285714285713</v>
      </c>
      <c r="M22" s="14">
        <f>(M8/1257)</f>
        <v>0</v>
      </c>
      <c r="N22" s="14">
        <f t="shared" si="8"/>
        <v>0</v>
      </c>
      <c r="O22" s="14">
        <v>0</v>
      </c>
      <c r="P22" s="15">
        <f>P8/P5</f>
        <v>1.7326732673267328E-2</v>
      </c>
    </row>
    <row r="23" spans="1:16" ht="15" thickBot="1" x14ac:dyDescent="0.35">
      <c r="A23" s="2" t="s">
        <v>56</v>
      </c>
      <c r="B23" s="14">
        <f t="shared" si="5"/>
        <v>0.21787025703794369</v>
      </c>
      <c r="C23" s="14">
        <f t="shared" si="9"/>
        <v>8.4455324357405145E-2</v>
      </c>
      <c r="D23" s="14">
        <f>D9/P9</f>
        <v>2.0807833537331701E-2</v>
      </c>
      <c r="E23" s="14">
        <f>E9/P9</f>
        <v>3.6719706242350061E-2</v>
      </c>
      <c r="F23" s="14">
        <f>(F9/P9)</f>
        <v>1.591187270501836E-2</v>
      </c>
      <c r="G23" s="15">
        <f>(G9/P9)</f>
        <v>0.37576499388004897</v>
      </c>
      <c r="H23" s="15">
        <f>(H9/P9)</f>
        <v>0.57037943696450433</v>
      </c>
      <c r="I23" s="15">
        <f t="shared" si="15"/>
        <v>2.5703794369645042E-2</v>
      </c>
      <c r="J23" s="14">
        <f>J9/P9</f>
        <v>2.8151774785801713E-2</v>
      </c>
      <c r="K23" s="14">
        <f>(K9/P9)</f>
        <v>0.54957160342717259</v>
      </c>
      <c r="L23" s="14">
        <f>L9/P9</f>
        <v>0.408812729498164</v>
      </c>
      <c r="M23" s="14">
        <f>(M9/1257)</f>
        <v>1.5910898965791568E-3</v>
      </c>
      <c r="N23" s="14">
        <f t="shared" si="8"/>
        <v>1.7135862913096694E-2</v>
      </c>
      <c r="O23" s="14">
        <f>O9/P9</f>
        <v>2.2031823745410038E-2</v>
      </c>
      <c r="P23" s="15">
        <f>P9/P5</f>
        <v>0.40445544554455448</v>
      </c>
    </row>
    <row r="24" spans="1:16" ht="15" thickBot="1" x14ac:dyDescent="0.35">
      <c r="A24" s="7" t="s">
        <v>57</v>
      </c>
      <c r="B24" s="14">
        <f t="shared" si="5"/>
        <v>0.30769230769230771</v>
      </c>
      <c r="C24" s="14">
        <f t="shared" si="9"/>
        <v>7.6923076923076927E-2</v>
      </c>
      <c r="D24" s="14">
        <f>D10/P10</f>
        <v>0</v>
      </c>
      <c r="E24" s="14">
        <f>E10/P10</f>
        <v>7.6923076923076927E-2</v>
      </c>
      <c r="F24" s="14">
        <f>(F10/P10)</f>
        <v>0</v>
      </c>
      <c r="G24" s="15">
        <f>(G10/P10)</f>
        <v>0.46153846153846156</v>
      </c>
      <c r="H24" s="15">
        <f>(H10/P10)</f>
        <v>0.53846153846153844</v>
      </c>
      <c r="I24" s="15">
        <f t="shared" si="15"/>
        <v>0</v>
      </c>
      <c r="J24" s="14">
        <f>J10/P10</f>
        <v>0</v>
      </c>
      <c r="K24" s="14">
        <f>(K10/P10)</f>
        <v>0.38461538461538464</v>
      </c>
      <c r="L24" s="14">
        <f>L10/P10</f>
        <v>0.61538461538461542</v>
      </c>
      <c r="M24" s="14">
        <f>(M10/1257)</f>
        <v>0</v>
      </c>
      <c r="N24" s="14">
        <f t="shared" si="8"/>
        <v>0</v>
      </c>
      <c r="O24" s="14">
        <f>O8/P8</f>
        <v>2.8571428571428571E-2</v>
      </c>
      <c r="P24" s="15">
        <f>P10/P5</f>
        <v>6.4356435643564353E-3</v>
      </c>
    </row>
    <row r="25" spans="1:16" ht="15" thickBot="1" x14ac:dyDescent="0.35">
      <c r="A25" s="7" t="s">
        <v>58</v>
      </c>
      <c r="B25" s="14">
        <f t="shared" si="5"/>
        <v>5.3571428571428568E-2</v>
      </c>
      <c r="C25" s="14">
        <f t="shared" si="9"/>
        <v>8.9285714285714288E-2</v>
      </c>
      <c r="D25" s="14">
        <f>D11/P11</f>
        <v>1.7857142857142856E-2</v>
      </c>
      <c r="E25" s="14">
        <f>E11/P11</f>
        <v>5.3571428571428568E-2</v>
      </c>
      <c r="F25" s="14">
        <f>(F11/P11)</f>
        <v>1.7857142857142856E-2</v>
      </c>
      <c r="G25" s="15">
        <f>(G11/P11)</f>
        <v>0.23214285714285715</v>
      </c>
      <c r="H25" s="15">
        <f>(H11/P11)</f>
        <v>0.7142857142857143</v>
      </c>
      <c r="I25" s="15">
        <f t="shared" si="15"/>
        <v>5.3571428571428568E-2</v>
      </c>
      <c r="J25" s="14">
        <f>J11/P11</f>
        <v>0</v>
      </c>
      <c r="K25" s="14">
        <f>(K11/P11)</f>
        <v>0.5178571428571429</v>
      </c>
      <c r="L25" s="14">
        <f>L11/P11</f>
        <v>0.48214285714285715</v>
      </c>
      <c r="M25" s="14">
        <f>(M11/1257)</f>
        <v>0</v>
      </c>
      <c r="N25" s="14">
        <f t="shared" si="8"/>
        <v>0</v>
      </c>
      <c r="O25" s="14">
        <f>O11/P11</f>
        <v>0</v>
      </c>
      <c r="P25" s="15">
        <f>P11/P5</f>
        <v>2.7722772277227723E-2</v>
      </c>
    </row>
    <row r="26" spans="1:16" ht="15" thickBot="1" x14ac:dyDescent="0.35">
      <c r="A26" s="5" t="s">
        <v>104</v>
      </c>
      <c r="B26" s="46">
        <f>B13/P13</f>
        <v>8.0645161290322578E-2</v>
      </c>
      <c r="C26" s="46">
        <f>C13/P13</f>
        <v>0.14516129032258066</v>
      </c>
      <c r="D26" s="46">
        <f>D13/P13</f>
        <v>1.6129032258064516E-2</v>
      </c>
      <c r="E26" s="46">
        <f>E13/P13</f>
        <v>4.8387096774193547E-2</v>
      </c>
      <c r="F26" s="46">
        <f>F13/P13</f>
        <v>1.6129032258064516E-2</v>
      </c>
      <c r="G26" s="46">
        <f>G13/P13</f>
        <v>0.30645161290322581</v>
      </c>
      <c r="H26" s="46">
        <f>H13/P13</f>
        <v>0.64516129032258063</v>
      </c>
      <c r="I26" s="46">
        <f>I13/P13</f>
        <v>4.8387096774193547E-2</v>
      </c>
      <c r="J26" s="46">
        <f>J13/P13</f>
        <v>0</v>
      </c>
      <c r="K26" s="67">
        <f>K13/P13</f>
        <v>0.5</v>
      </c>
      <c r="L26" s="67">
        <f>L13/P13</f>
        <v>0.5</v>
      </c>
      <c r="M26" s="67">
        <f>M13/P13</f>
        <v>0</v>
      </c>
      <c r="N26" s="67">
        <f>N13/P13</f>
        <v>0</v>
      </c>
      <c r="O26" s="67">
        <f>O13/P13</f>
        <v>0</v>
      </c>
      <c r="P26" s="67">
        <f>P13/P5</f>
        <v>3.0693069306930693E-2</v>
      </c>
    </row>
    <row r="27" spans="1:16" x14ac:dyDescent="0.3">
      <c r="A27" s="17"/>
      <c r="B27" s="68"/>
      <c r="C27" s="68"/>
      <c r="D27" s="68"/>
      <c r="E27" s="68"/>
      <c r="F27" s="68"/>
      <c r="G27" s="68"/>
      <c r="H27" s="68"/>
      <c r="I27" s="68"/>
      <c r="J27" s="68"/>
      <c r="K27" s="16"/>
      <c r="L27" s="16"/>
      <c r="M27" s="16"/>
      <c r="N27" s="16"/>
      <c r="O27" s="16"/>
      <c r="P27" s="16"/>
    </row>
    <row r="28" spans="1:16" x14ac:dyDescent="0.3">
      <c r="A28" s="17" t="s">
        <v>60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3">
      <c r="A29" s="18" t="s">
        <v>59</v>
      </c>
      <c r="B29" s="16" t="s">
        <v>105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3">
      <c r="A30" s="17" t="s">
        <v>106</v>
      </c>
      <c r="B30" s="16" t="s">
        <v>107</v>
      </c>
    </row>
  </sheetData>
  <mergeCells count="8">
    <mergeCell ref="A3:A4"/>
    <mergeCell ref="B3:J3"/>
    <mergeCell ref="K3:N3"/>
    <mergeCell ref="P3:P4"/>
    <mergeCell ref="A17:A18"/>
    <mergeCell ref="B17:J17"/>
    <mergeCell ref="K17:N17"/>
    <mergeCell ref="P17:P18"/>
  </mergeCell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R12" sqref="R12"/>
    </sheetView>
  </sheetViews>
  <sheetFormatPr defaultRowHeight="14.4" x14ac:dyDescent="0.3"/>
  <cols>
    <col min="1" max="1" width="19.44140625" customWidth="1"/>
  </cols>
  <sheetData>
    <row r="1" spans="1:16" x14ac:dyDescent="0.3">
      <c r="A1" s="8" t="s">
        <v>128</v>
      </c>
    </row>
    <row r="2" spans="1:16" ht="15" thickBot="1" x14ac:dyDescent="0.35"/>
    <row r="3" spans="1:16" ht="21.6" customHeight="1" thickBot="1" x14ac:dyDescent="0.35">
      <c r="A3" s="117"/>
      <c r="B3" s="155" t="s">
        <v>22</v>
      </c>
      <c r="C3" s="155"/>
      <c r="D3" s="155" t="s">
        <v>16</v>
      </c>
      <c r="E3" s="155"/>
      <c r="F3" s="155"/>
      <c r="G3" s="155"/>
      <c r="H3" s="155"/>
      <c r="I3" s="155"/>
      <c r="J3" s="155" t="s">
        <v>46</v>
      </c>
      <c r="K3" s="155"/>
      <c r="L3" s="155"/>
      <c r="M3" s="155"/>
      <c r="N3" s="155"/>
      <c r="O3" s="155"/>
      <c r="P3" s="155" t="s">
        <v>23</v>
      </c>
    </row>
    <row r="4" spans="1:16" ht="24.6" customHeight="1" thickBot="1" x14ac:dyDescent="0.35">
      <c r="A4" s="117"/>
      <c r="B4" s="114" t="s">
        <v>25</v>
      </c>
      <c r="C4" s="114" t="s">
        <v>24</v>
      </c>
      <c r="D4" s="114" t="s">
        <v>17</v>
      </c>
      <c r="E4" s="114" t="s">
        <v>18</v>
      </c>
      <c r="F4" s="114" t="s">
        <v>19</v>
      </c>
      <c r="G4" s="114" t="s">
        <v>20</v>
      </c>
      <c r="H4" s="114" t="s">
        <v>61</v>
      </c>
      <c r="I4" s="114" t="s">
        <v>62</v>
      </c>
      <c r="J4" s="114" t="s">
        <v>63</v>
      </c>
      <c r="K4" s="114" t="s">
        <v>1</v>
      </c>
      <c r="L4" s="114" t="s">
        <v>2</v>
      </c>
      <c r="M4" s="114" t="s">
        <v>3</v>
      </c>
      <c r="N4" s="114" t="s">
        <v>49</v>
      </c>
      <c r="O4" s="114" t="s">
        <v>4</v>
      </c>
      <c r="P4" s="155"/>
    </row>
    <row r="5" spans="1:16" ht="15" thickBot="1" x14ac:dyDescent="0.35">
      <c r="A5" s="5" t="s">
        <v>8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</row>
    <row r="6" spans="1:16" ht="15" thickBot="1" x14ac:dyDescent="0.35">
      <c r="A6" s="5" t="s">
        <v>64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1">
        <v>0</v>
      </c>
      <c r="P6" s="11">
        <v>0</v>
      </c>
    </row>
    <row r="7" spans="1:16" ht="16.8" customHeight="1" thickBot="1" x14ac:dyDescent="0.35">
      <c r="A7" s="21" t="s">
        <v>129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1">
        <v>0</v>
      </c>
    </row>
    <row r="8" spans="1:16" ht="15" thickBot="1" x14ac:dyDescent="0.35">
      <c r="A8" s="21" t="s">
        <v>130</v>
      </c>
      <c r="B8" s="4">
        <v>2</v>
      </c>
      <c r="C8" s="4">
        <v>4</v>
      </c>
      <c r="D8" s="4">
        <v>0</v>
      </c>
      <c r="E8" s="4">
        <v>4</v>
      </c>
      <c r="F8" s="4">
        <v>1</v>
      </c>
      <c r="G8" s="4">
        <v>1</v>
      </c>
      <c r="H8" s="4">
        <v>0</v>
      </c>
      <c r="I8" s="4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6</v>
      </c>
      <c r="P8" s="11">
        <v>6</v>
      </c>
    </row>
    <row r="9" spans="1:16" ht="15" thickBot="1" x14ac:dyDescent="0.35">
      <c r="A9" s="21" t="s">
        <v>131</v>
      </c>
      <c r="B9" s="4">
        <v>14</v>
      </c>
      <c r="C9" s="4">
        <v>13</v>
      </c>
      <c r="D9" s="4">
        <v>2</v>
      </c>
      <c r="E9" s="4">
        <v>5</v>
      </c>
      <c r="F9" s="4">
        <v>10</v>
      </c>
      <c r="G9" s="4">
        <v>9</v>
      </c>
      <c r="H9" s="4">
        <v>1</v>
      </c>
      <c r="I9" s="4">
        <v>0</v>
      </c>
      <c r="J9" s="11">
        <v>3</v>
      </c>
      <c r="K9" s="11">
        <v>6</v>
      </c>
      <c r="L9" s="11">
        <v>0</v>
      </c>
      <c r="M9" s="11">
        <v>2</v>
      </c>
      <c r="N9" s="11">
        <v>0</v>
      </c>
      <c r="O9" s="11">
        <v>16</v>
      </c>
      <c r="P9" s="11">
        <v>27</v>
      </c>
    </row>
    <row r="10" spans="1:16" ht="15" thickBot="1" x14ac:dyDescent="0.35">
      <c r="A10" s="2" t="s">
        <v>23</v>
      </c>
      <c r="B10" s="3">
        <v>16</v>
      </c>
      <c r="C10" s="3">
        <v>17</v>
      </c>
      <c r="D10" s="20">
        <v>2</v>
      </c>
      <c r="E10" s="20">
        <v>9</v>
      </c>
      <c r="F10" s="20">
        <v>11</v>
      </c>
      <c r="G10" s="20">
        <v>10</v>
      </c>
      <c r="H10" s="20">
        <v>1</v>
      </c>
      <c r="I10" s="20">
        <v>0</v>
      </c>
      <c r="J10" s="3">
        <v>3</v>
      </c>
      <c r="K10" s="3">
        <v>6</v>
      </c>
      <c r="L10" s="3">
        <v>0</v>
      </c>
      <c r="M10" s="3">
        <v>2</v>
      </c>
      <c r="N10" s="3">
        <v>0</v>
      </c>
      <c r="O10" s="3">
        <v>22</v>
      </c>
      <c r="P10" s="3">
        <v>33</v>
      </c>
    </row>
    <row r="13" spans="1:16" ht="15" thickBot="1" x14ac:dyDescent="0.35"/>
    <row r="14" spans="1:16" ht="18.600000000000001" customHeight="1" thickBot="1" x14ac:dyDescent="0.35">
      <c r="A14" s="117"/>
      <c r="B14" s="155" t="s">
        <v>22</v>
      </c>
      <c r="C14" s="155"/>
      <c r="D14" s="155" t="s">
        <v>16</v>
      </c>
      <c r="E14" s="155"/>
      <c r="F14" s="155"/>
      <c r="G14" s="155"/>
      <c r="H14" s="155"/>
      <c r="I14" s="155"/>
      <c r="J14" s="155" t="s">
        <v>46</v>
      </c>
      <c r="K14" s="155"/>
      <c r="L14" s="155"/>
      <c r="M14" s="155"/>
      <c r="N14" s="155"/>
      <c r="O14" s="155"/>
      <c r="P14" s="155" t="s">
        <v>23</v>
      </c>
    </row>
    <row r="15" spans="1:16" ht="21" customHeight="1" thickBot="1" x14ac:dyDescent="0.35">
      <c r="A15" s="117"/>
      <c r="B15" s="117" t="s">
        <v>25</v>
      </c>
      <c r="C15" s="117" t="s">
        <v>24</v>
      </c>
      <c r="D15" s="114" t="s">
        <v>17</v>
      </c>
      <c r="E15" s="114" t="s">
        <v>18</v>
      </c>
      <c r="F15" s="114" t="s">
        <v>19</v>
      </c>
      <c r="G15" s="114" t="s">
        <v>20</v>
      </c>
      <c r="H15" s="114" t="s">
        <v>61</v>
      </c>
      <c r="I15" s="114" t="s">
        <v>62</v>
      </c>
      <c r="J15" s="114" t="s">
        <v>63</v>
      </c>
      <c r="K15" s="114" t="s">
        <v>1</v>
      </c>
      <c r="L15" s="114" t="s">
        <v>2</v>
      </c>
      <c r="M15" s="114" t="s">
        <v>3</v>
      </c>
      <c r="N15" s="114" t="s">
        <v>49</v>
      </c>
      <c r="O15" s="114" t="s">
        <v>4</v>
      </c>
      <c r="P15" s="155"/>
    </row>
    <row r="16" spans="1:16" ht="15" thickBot="1" x14ac:dyDescent="0.35">
      <c r="A16" s="5" t="s">
        <v>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64"/>
    </row>
    <row r="17" spans="1:16" ht="15" thickBot="1" x14ac:dyDescent="0.35">
      <c r="A17" s="5" t="s">
        <v>64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64">
        <v>0</v>
      </c>
    </row>
    <row r="18" spans="1:16" ht="15" thickBot="1" x14ac:dyDescent="0.35">
      <c r="A18" s="21" t="s">
        <v>129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64">
        <v>0</v>
      </c>
    </row>
    <row r="19" spans="1:16" ht="15" thickBot="1" x14ac:dyDescent="0.35">
      <c r="A19" s="21" t="s">
        <v>130</v>
      </c>
      <c r="B19" s="22">
        <v>0.33333333333333331</v>
      </c>
      <c r="C19" s="22">
        <v>0.66666666666666663</v>
      </c>
      <c r="D19" s="22">
        <v>0</v>
      </c>
      <c r="E19" s="22">
        <v>0.66666666666666663</v>
      </c>
      <c r="F19" s="22">
        <v>0.16666666666666666</v>
      </c>
      <c r="G19" s="22">
        <v>0.16666666666666666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1</v>
      </c>
      <c r="P19" s="64">
        <v>0.18181818181818182</v>
      </c>
    </row>
    <row r="20" spans="1:16" ht="15" thickBot="1" x14ac:dyDescent="0.35">
      <c r="A20" s="21" t="s">
        <v>131</v>
      </c>
      <c r="B20" s="22">
        <v>0.51851851851851849</v>
      </c>
      <c r="C20" s="22">
        <v>0.48148148148148145</v>
      </c>
      <c r="D20" s="22">
        <v>7.407407407407407E-2</v>
      </c>
      <c r="E20" s="22">
        <v>0.18518518518518517</v>
      </c>
      <c r="F20" s="22">
        <v>0.37037037037037035</v>
      </c>
      <c r="G20" s="22">
        <v>0.33333333333333331</v>
      </c>
      <c r="H20" s="22">
        <v>3.7037037037037035E-2</v>
      </c>
      <c r="I20" s="22">
        <v>0</v>
      </c>
      <c r="J20" s="22">
        <v>0.1111111111111111</v>
      </c>
      <c r="K20" s="22">
        <v>0.22222222222222221</v>
      </c>
      <c r="L20" s="22">
        <v>0</v>
      </c>
      <c r="M20" s="22">
        <v>7.407407407407407E-2</v>
      </c>
      <c r="N20" s="22">
        <v>0</v>
      </c>
      <c r="O20" s="22">
        <v>0.59259259259259256</v>
      </c>
      <c r="P20" s="22">
        <v>0.81818181818181823</v>
      </c>
    </row>
    <row r="21" spans="1:16" ht="15" thickBot="1" x14ac:dyDescent="0.35">
      <c r="A21" s="2" t="s">
        <v>23</v>
      </c>
      <c r="B21" s="46">
        <v>0.48484848484848486</v>
      </c>
      <c r="C21" s="46">
        <v>0.51515151515151514</v>
      </c>
      <c r="D21" s="46">
        <v>6.0606060606060608E-2</v>
      </c>
      <c r="E21" s="46">
        <v>0.27272727272727271</v>
      </c>
      <c r="F21" s="46">
        <v>0.33333333333333331</v>
      </c>
      <c r="G21" s="46">
        <v>0.30303030303030304</v>
      </c>
      <c r="H21" s="46">
        <v>3.0303030303030304E-2</v>
      </c>
      <c r="I21" s="46">
        <v>0</v>
      </c>
      <c r="J21" s="46">
        <v>9.0909090909090912E-2</v>
      </c>
      <c r="K21" s="46">
        <v>0.18181818181818182</v>
      </c>
      <c r="L21" s="46">
        <v>0</v>
      </c>
      <c r="M21" s="46">
        <v>6.0606060606060608E-2</v>
      </c>
      <c r="N21" s="46">
        <v>0</v>
      </c>
      <c r="O21" s="46">
        <v>0.66666666666666663</v>
      </c>
      <c r="P21" s="111">
        <v>1</v>
      </c>
    </row>
  </sheetData>
  <mergeCells count="8">
    <mergeCell ref="B3:C3"/>
    <mergeCell ref="D3:I3"/>
    <mergeCell ref="J3:O3"/>
    <mergeCell ref="P3:P4"/>
    <mergeCell ref="B14:C14"/>
    <mergeCell ref="D14:I14"/>
    <mergeCell ref="J14:O14"/>
    <mergeCell ref="P14:P15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topLeftCell="A2" zoomScaleNormal="100" zoomScaleSheetLayoutView="100" workbookViewId="0">
      <selection activeCell="A18" sqref="A18:L18"/>
    </sheetView>
  </sheetViews>
  <sheetFormatPr defaultColWidth="8.88671875" defaultRowHeight="14.4" x14ac:dyDescent="0.3"/>
  <cols>
    <col min="1" max="1" width="19.88671875" customWidth="1"/>
    <col min="2" max="2" width="12.33203125" bestFit="1" customWidth="1"/>
    <col min="3" max="3" width="12.5546875" bestFit="1" customWidth="1"/>
    <col min="12" max="12" width="15.5546875" customWidth="1"/>
  </cols>
  <sheetData>
    <row r="1" spans="1:16" x14ac:dyDescent="0.3">
      <c r="A1" s="8" t="s">
        <v>94</v>
      </c>
    </row>
    <row r="2" spans="1:16" ht="15" thickBot="1" x14ac:dyDescent="0.35"/>
    <row r="3" spans="1:16" ht="15" thickBot="1" x14ac:dyDescent="0.35">
      <c r="A3" s="156" t="s">
        <v>95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8"/>
    </row>
    <row r="4" spans="1:16" ht="27" customHeight="1" thickBot="1" x14ac:dyDescent="0.35">
      <c r="A4" s="159"/>
      <c r="B4" s="160"/>
      <c r="C4" s="161"/>
      <c r="D4" s="162" t="s">
        <v>22</v>
      </c>
      <c r="E4" s="163"/>
      <c r="F4" s="164" t="s">
        <v>46</v>
      </c>
      <c r="G4" s="163"/>
      <c r="H4" s="165"/>
      <c r="I4" s="164" t="s">
        <v>16</v>
      </c>
      <c r="J4" s="163"/>
      <c r="K4" s="163"/>
      <c r="L4" s="165"/>
    </row>
    <row r="5" spans="1:16" ht="28.2" customHeight="1" x14ac:dyDescent="0.3">
      <c r="A5" s="166" t="s">
        <v>65</v>
      </c>
      <c r="B5" s="118" t="s">
        <v>66</v>
      </c>
      <c r="C5" s="118" t="s">
        <v>67</v>
      </c>
      <c r="D5" s="168" t="s">
        <v>25</v>
      </c>
      <c r="E5" s="168" t="s">
        <v>24</v>
      </c>
      <c r="F5" s="170" t="s">
        <v>4</v>
      </c>
      <c r="G5" s="171" t="s">
        <v>48</v>
      </c>
      <c r="H5" s="171" t="s">
        <v>68</v>
      </c>
      <c r="I5" s="170" t="s">
        <v>18</v>
      </c>
      <c r="J5" s="170" t="s">
        <v>19</v>
      </c>
      <c r="K5" s="170" t="s">
        <v>20</v>
      </c>
      <c r="L5" s="170" t="s">
        <v>21</v>
      </c>
    </row>
    <row r="6" spans="1:16" ht="18" customHeight="1" thickBot="1" x14ac:dyDescent="0.35">
      <c r="A6" s="167"/>
      <c r="B6" s="119" t="s">
        <v>69</v>
      </c>
      <c r="C6" s="119" t="s">
        <v>70</v>
      </c>
      <c r="D6" s="169"/>
      <c r="E6" s="169"/>
      <c r="F6" s="169"/>
      <c r="G6" s="172"/>
      <c r="H6" s="172"/>
      <c r="I6" s="169"/>
      <c r="J6" s="169"/>
      <c r="K6" s="169"/>
      <c r="L6" s="169"/>
    </row>
    <row r="7" spans="1:16" ht="15" thickBot="1" x14ac:dyDescent="0.35">
      <c r="A7" s="26" t="s">
        <v>8</v>
      </c>
      <c r="B7" s="27">
        <v>3</v>
      </c>
      <c r="C7" s="27">
        <v>19</v>
      </c>
      <c r="D7" s="28">
        <v>13</v>
      </c>
      <c r="E7" s="28">
        <v>6</v>
      </c>
      <c r="F7" s="28">
        <v>18</v>
      </c>
      <c r="G7" s="28">
        <v>1</v>
      </c>
      <c r="H7" s="29">
        <v>0</v>
      </c>
      <c r="I7" s="28">
        <v>0</v>
      </c>
      <c r="J7" s="30">
        <v>12</v>
      </c>
      <c r="K7" s="30">
        <v>7</v>
      </c>
      <c r="L7" s="30">
        <v>0</v>
      </c>
      <c r="P7" s="25"/>
    </row>
    <row r="8" spans="1:16" ht="15" thickBot="1" x14ac:dyDescent="0.35">
      <c r="A8" s="26" t="s">
        <v>71</v>
      </c>
      <c r="B8" s="31">
        <v>3</v>
      </c>
      <c r="C8" s="31">
        <v>37</v>
      </c>
      <c r="D8" s="30">
        <v>19</v>
      </c>
      <c r="E8" s="30">
        <v>18</v>
      </c>
      <c r="F8" s="30">
        <v>35</v>
      </c>
      <c r="G8" s="30">
        <v>2</v>
      </c>
      <c r="H8" s="32">
        <v>0</v>
      </c>
      <c r="I8" s="30">
        <v>11</v>
      </c>
      <c r="J8" s="30">
        <v>24</v>
      </c>
      <c r="K8" s="30">
        <v>1</v>
      </c>
      <c r="L8" s="30">
        <v>1</v>
      </c>
      <c r="P8" s="25"/>
    </row>
    <row r="9" spans="1:16" ht="15" thickBot="1" x14ac:dyDescent="0.35">
      <c r="A9" s="26" t="s">
        <v>72</v>
      </c>
      <c r="B9" s="31">
        <v>1</v>
      </c>
      <c r="C9" s="31">
        <v>13</v>
      </c>
      <c r="D9" s="30">
        <v>9</v>
      </c>
      <c r="E9" s="30">
        <v>4</v>
      </c>
      <c r="F9" s="30">
        <v>9</v>
      </c>
      <c r="G9" s="30">
        <v>4</v>
      </c>
      <c r="H9" s="32">
        <v>0</v>
      </c>
      <c r="I9" s="30">
        <v>3</v>
      </c>
      <c r="J9" s="30">
        <v>9</v>
      </c>
      <c r="K9" s="30">
        <v>1</v>
      </c>
      <c r="L9" s="30">
        <v>0</v>
      </c>
      <c r="P9" s="25"/>
    </row>
    <row r="10" spans="1:16" ht="15" thickBot="1" x14ac:dyDescent="0.35">
      <c r="A10" s="35" t="s">
        <v>73</v>
      </c>
      <c r="B10" s="34" t="s">
        <v>74</v>
      </c>
      <c r="C10" s="34">
        <v>49</v>
      </c>
      <c r="D10" s="34">
        <v>28</v>
      </c>
      <c r="E10" s="34">
        <v>21</v>
      </c>
      <c r="F10" s="34">
        <v>37</v>
      </c>
      <c r="G10" s="34">
        <v>10</v>
      </c>
      <c r="H10" s="34">
        <v>2</v>
      </c>
      <c r="I10" s="34">
        <v>42</v>
      </c>
      <c r="J10" s="34">
        <v>6</v>
      </c>
      <c r="K10" s="34">
        <v>1</v>
      </c>
      <c r="L10" s="34">
        <v>0</v>
      </c>
      <c r="P10" s="25"/>
    </row>
    <row r="11" spans="1:16" ht="15" thickBot="1" x14ac:dyDescent="0.35">
      <c r="A11" s="35" t="s">
        <v>93</v>
      </c>
      <c r="B11" s="34">
        <v>1</v>
      </c>
      <c r="C11" s="34">
        <v>4</v>
      </c>
      <c r="D11" s="34">
        <v>4</v>
      </c>
      <c r="E11" s="34">
        <v>0</v>
      </c>
      <c r="F11" s="34">
        <v>1</v>
      </c>
      <c r="G11" s="34">
        <v>2</v>
      </c>
      <c r="H11" s="34">
        <v>1</v>
      </c>
      <c r="I11" s="34">
        <v>4</v>
      </c>
      <c r="J11" s="34">
        <v>0</v>
      </c>
      <c r="K11" s="34">
        <v>0</v>
      </c>
      <c r="L11" s="34">
        <v>0</v>
      </c>
      <c r="P11" s="25"/>
    </row>
    <row r="12" spans="1:16" ht="15" thickBot="1" x14ac:dyDescent="0.35">
      <c r="A12" s="35" t="s">
        <v>75</v>
      </c>
      <c r="B12" s="34" t="s">
        <v>74</v>
      </c>
      <c r="C12" s="34">
        <v>50</v>
      </c>
      <c r="D12" s="34">
        <v>30</v>
      </c>
      <c r="E12" s="34">
        <v>20</v>
      </c>
      <c r="F12" s="34">
        <v>39</v>
      </c>
      <c r="G12" s="34">
        <v>10</v>
      </c>
      <c r="H12" s="34">
        <v>1</v>
      </c>
      <c r="I12" s="34">
        <v>45</v>
      </c>
      <c r="J12" s="34">
        <v>4</v>
      </c>
      <c r="K12" s="34">
        <v>1</v>
      </c>
      <c r="L12" s="34">
        <v>0</v>
      </c>
      <c r="P12" s="25"/>
    </row>
    <row r="13" spans="1:16" ht="15" thickBot="1" x14ac:dyDescent="0.35">
      <c r="A13" s="35" t="s">
        <v>131</v>
      </c>
      <c r="B13" s="34">
        <v>3</v>
      </c>
      <c r="C13" s="34">
        <v>5</v>
      </c>
      <c r="D13" s="34">
        <v>0</v>
      </c>
      <c r="E13" s="34">
        <v>5</v>
      </c>
      <c r="F13" s="34">
        <v>4</v>
      </c>
      <c r="G13" s="34">
        <v>1</v>
      </c>
      <c r="H13" s="34">
        <v>0</v>
      </c>
      <c r="I13" s="34">
        <v>0</v>
      </c>
      <c r="J13" s="34">
        <v>3</v>
      </c>
      <c r="K13" s="34">
        <v>2</v>
      </c>
      <c r="L13" s="34">
        <v>0</v>
      </c>
      <c r="P13" s="25"/>
    </row>
    <row r="14" spans="1:16" ht="15" thickBot="1" x14ac:dyDescent="0.35">
      <c r="A14" s="36" t="s">
        <v>23</v>
      </c>
      <c r="B14" s="37">
        <v>11</v>
      </c>
      <c r="C14" s="37">
        <v>177</v>
      </c>
      <c r="D14" s="65">
        <v>103</v>
      </c>
      <c r="E14" s="65">
        <v>74</v>
      </c>
      <c r="F14" s="65">
        <v>143</v>
      </c>
      <c r="G14" s="65">
        <v>30</v>
      </c>
      <c r="H14" s="65">
        <v>4</v>
      </c>
      <c r="I14" s="65">
        <v>105</v>
      </c>
      <c r="J14" s="65">
        <v>58</v>
      </c>
      <c r="K14" s="65">
        <v>13</v>
      </c>
      <c r="L14" s="65">
        <v>1</v>
      </c>
    </row>
    <row r="17" spans="1:17" ht="15" thickBot="1" x14ac:dyDescent="0.35"/>
    <row r="18" spans="1:17" ht="15" customHeight="1" thickBot="1" x14ac:dyDescent="0.35">
      <c r="A18" s="156" t="s">
        <v>96</v>
      </c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8"/>
    </row>
    <row r="19" spans="1:17" ht="22.8" customHeight="1" thickBot="1" x14ac:dyDescent="0.35">
      <c r="A19" s="120"/>
      <c r="B19" s="121"/>
      <c r="C19" s="121"/>
      <c r="D19" s="162" t="s">
        <v>22</v>
      </c>
      <c r="E19" s="163"/>
      <c r="F19" s="164" t="s">
        <v>46</v>
      </c>
      <c r="G19" s="163"/>
      <c r="H19" s="165"/>
      <c r="I19" s="173" t="s">
        <v>16</v>
      </c>
      <c r="J19" s="173"/>
      <c r="K19" s="173"/>
      <c r="L19" s="174"/>
    </row>
    <row r="20" spans="1:17" ht="28.2" customHeight="1" x14ac:dyDescent="0.3">
      <c r="A20" s="166" t="s">
        <v>65</v>
      </c>
      <c r="B20" s="171" t="s">
        <v>76</v>
      </c>
      <c r="C20" s="171" t="s">
        <v>77</v>
      </c>
      <c r="D20" s="168" t="s">
        <v>25</v>
      </c>
      <c r="E20" s="168" t="s">
        <v>24</v>
      </c>
      <c r="F20" s="168" t="s">
        <v>4</v>
      </c>
      <c r="G20" s="171" t="s">
        <v>48</v>
      </c>
      <c r="H20" s="171" t="s">
        <v>68</v>
      </c>
      <c r="I20" s="122" t="s">
        <v>18</v>
      </c>
      <c r="J20" s="122" t="s">
        <v>19</v>
      </c>
      <c r="K20" s="122" t="s">
        <v>20</v>
      </c>
      <c r="L20" s="122" t="s">
        <v>21</v>
      </c>
    </row>
    <row r="21" spans="1:17" ht="15" thickBot="1" x14ac:dyDescent="0.35">
      <c r="A21" s="167"/>
      <c r="B21" s="172"/>
      <c r="C21" s="172"/>
      <c r="D21" s="169"/>
      <c r="E21" s="169"/>
      <c r="F21" s="169"/>
      <c r="G21" s="172"/>
      <c r="H21" s="172"/>
      <c r="I21" s="123"/>
      <c r="J21" s="123"/>
      <c r="K21" s="123"/>
      <c r="L21" s="123"/>
      <c r="M21" s="38"/>
      <c r="N21" s="38"/>
      <c r="O21" s="38"/>
      <c r="P21" s="38"/>
      <c r="Q21" s="38"/>
    </row>
    <row r="22" spans="1:17" ht="15" thickBot="1" x14ac:dyDescent="0.35">
      <c r="A22" s="26" t="s">
        <v>8</v>
      </c>
      <c r="B22" s="11">
        <v>3</v>
      </c>
      <c r="C22" s="11">
        <v>19</v>
      </c>
      <c r="D22" s="22">
        <v>0.68421052631578949</v>
      </c>
      <c r="E22" s="22">
        <v>0.31578947368421051</v>
      </c>
      <c r="F22" s="22">
        <v>0.94736842105263153</v>
      </c>
      <c r="G22" s="22">
        <v>5.2631578947368418E-2</v>
      </c>
      <c r="H22" s="22">
        <v>0</v>
      </c>
      <c r="I22" s="22">
        <v>0</v>
      </c>
      <c r="J22" s="22">
        <v>0.63157894736842102</v>
      </c>
      <c r="K22" s="22">
        <v>0.36842105263157893</v>
      </c>
      <c r="L22" s="22">
        <v>0</v>
      </c>
      <c r="M22" s="38"/>
      <c r="N22" s="38"/>
      <c r="O22" s="38"/>
      <c r="P22" s="38"/>
      <c r="Q22" s="38"/>
    </row>
    <row r="23" spans="1:17" ht="15" thickBot="1" x14ac:dyDescent="0.35">
      <c r="A23" s="39" t="s">
        <v>71</v>
      </c>
      <c r="B23" s="11">
        <v>3</v>
      </c>
      <c r="C23" s="11">
        <v>37</v>
      </c>
      <c r="D23" s="22">
        <v>0.51351351351351349</v>
      </c>
      <c r="E23" s="22">
        <v>0.48648648648648651</v>
      </c>
      <c r="F23" s="22">
        <v>0.94594594594594594</v>
      </c>
      <c r="G23" s="22">
        <v>5.4054054054054057E-2</v>
      </c>
      <c r="H23" s="22">
        <v>0</v>
      </c>
      <c r="I23" s="22">
        <v>0.29729729729729731</v>
      </c>
      <c r="J23" s="22">
        <v>0.64864864864864868</v>
      </c>
      <c r="K23" s="22">
        <v>2.7027027027027029E-2</v>
      </c>
      <c r="L23" s="22">
        <v>2.7027027027027029E-2</v>
      </c>
      <c r="M23" s="38"/>
      <c r="N23" s="38"/>
      <c r="O23" s="38"/>
      <c r="P23" s="38"/>
      <c r="Q23" s="38"/>
    </row>
    <row r="24" spans="1:17" ht="15" thickBot="1" x14ac:dyDescent="0.35">
      <c r="A24" s="39" t="s">
        <v>72</v>
      </c>
      <c r="B24" s="11">
        <v>1</v>
      </c>
      <c r="C24" s="11">
        <v>13</v>
      </c>
      <c r="D24" s="22">
        <v>0.69230769230769229</v>
      </c>
      <c r="E24" s="22">
        <v>0.30769230769230771</v>
      </c>
      <c r="F24" s="22">
        <v>0.69230769230769229</v>
      </c>
      <c r="G24" s="22">
        <v>0.30769230769230771</v>
      </c>
      <c r="H24" s="22">
        <v>0</v>
      </c>
      <c r="I24" s="22">
        <v>0.23076923076923078</v>
      </c>
      <c r="J24" s="22">
        <v>0.69230769230769229</v>
      </c>
      <c r="K24" s="22">
        <v>7.6923076923076927E-2</v>
      </c>
      <c r="L24" s="22">
        <v>0</v>
      </c>
      <c r="M24" s="38"/>
      <c r="N24" s="38"/>
      <c r="O24" s="38"/>
      <c r="P24" s="38"/>
      <c r="Q24" s="38"/>
    </row>
    <row r="25" spans="1:17" ht="15" thickBot="1" x14ac:dyDescent="0.35">
      <c r="A25" s="35" t="s">
        <v>73</v>
      </c>
      <c r="B25" s="11" t="s">
        <v>74</v>
      </c>
      <c r="C25" s="11">
        <v>49</v>
      </c>
      <c r="D25" s="22">
        <v>0.5714285714285714</v>
      </c>
      <c r="E25" s="22">
        <v>0.42857142857142855</v>
      </c>
      <c r="F25" s="22">
        <v>0.75510204081632648</v>
      </c>
      <c r="G25" s="22">
        <v>0.20408163265306123</v>
      </c>
      <c r="H25" s="22">
        <v>4.0816326530612242E-2</v>
      </c>
      <c r="I25" s="22">
        <v>0.8571428571428571</v>
      </c>
      <c r="J25" s="22">
        <v>0.12244897959183673</v>
      </c>
      <c r="K25" s="22">
        <v>2.0408163265306121E-2</v>
      </c>
      <c r="L25" s="22">
        <v>0</v>
      </c>
      <c r="M25" s="38"/>
      <c r="N25" s="38"/>
      <c r="O25" s="38"/>
      <c r="P25" s="38"/>
      <c r="Q25" s="38"/>
    </row>
    <row r="26" spans="1:17" ht="15" thickBot="1" x14ac:dyDescent="0.35">
      <c r="A26" s="35" t="s">
        <v>93</v>
      </c>
      <c r="B26" s="11">
        <v>1</v>
      </c>
      <c r="C26" s="11">
        <v>4</v>
      </c>
      <c r="D26" s="22">
        <v>1</v>
      </c>
      <c r="E26" s="22">
        <v>0</v>
      </c>
      <c r="F26" s="22">
        <v>0.25</v>
      </c>
      <c r="G26" s="22">
        <v>0.5</v>
      </c>
      <c r="H26" s="22">
        <v>0.25</v>
      </c>
      <c r="I26" s="22">
        <v>1</v>
      </c>
      <c r="J26" s="22">
        <v>0</v>
      </c>
      <c r="K26" s="22">
        <v>0</v>
      </c>
      <c r="L26" s="22">
        <v>0</v>
      </c>
      <c r="M26" s="38"/>
      <c r="N26" s="38"/>
      <c r="O26" s="38"/>
      <c r="P26" s="38"/>
      <c r="Q26" s="38"/>
    </row>
    <row r="27" spans="1:17" ht="15" thickBot="1" x14ac:dyDescent="0.35">
      <c r="A27" s="35" t="s">
        <v>75</v>
      </c>
      <c r="B27" s="11" t="s">
        <v>74</v>
      </c>
      <c r="C27" s="11">
        <v>50</v>
      </c>
      <c r="D27" s="22">
        <v>0.6</v>
      </c>
      <c r="E27" s="22">
        <v>0.4</v>
      </c>
      <c r="F27" s="22">
        <v>0.78</v>
      </c>
      <c r="G27" s="22">
        <v>0.2</v>
      </c>
      <c r="H27" s="22">
        <v>0.02</v>
      </c>
      <c r="I27" s="22">
        <v>0.9</v>
      </c>
      <c r="J27" s="22">
        <v>0.08</v>
      </c>
      <c r="K27" s="22">
        <v>0.02</v>
      </c>
      <c r="L27" s="22">
        <v>0</v>
      </c>
      <c r="M27" s="38"/>
      <c r="N27" s="38"/>
      <c r="O27" s="38"/>
      <c r="P27" s="38"/>
      <c r="Q27" s="38"/>
    </row>
    <row r="28" spans="1:17" ht="15" thickBot="1" x14ac:dyDescent="0.35">
      <c r="A28" s="35" t="s">
        <v>131</v>
      </c>
      <c r="B28" s="11">
        <v>3</v>
      </c>
      <c r="C28" s="11">
        <v>5</v>
      </c>
      <c r="D28" s="22">
        <v>0</v>
      </c>
      <c r="E28" s="22">
        <v>1</v>
      </c>
      <c r="F28" s="22">
        <v>0.8</v>
      </c>
      <c r="G28" s="22">
        <v>0.2</v>
      </c>
      <c r="H28" s="22">
        <v>0</v>
      </c>
      <c r="I28" s="22">
        <v>0</v>
      </c>
      <c r="J28" s="22">
        <v>0.6</v>
      </c>
      <c r="K28" s="22">
        <v>0.4</v>
      </c>
      <c r="L28" s="22">
        <v>0</v>
      </c>
      <c r="M28" s="38"/>
      <c r="N28" s="38"/>
      <c r="O28" s="38"/>
      <c r="P28" s="38"/>
      <c r="Q28" s="38"/>
    </row>
    <row r="29" spans="1:17" ht="15" thickBot="1" x14ac:dyDescent="0.35">
      <c r="A29" s="39" t="s">
        <v>23</v>
      </c>
      <c r="B29" s="11">
        <v>11</v>
      </c>
      <c r="C29" s="40">
        <v>177</v>
      </c>
      <c r="D29" s="46">
        <v>0.58192090395480223</v>
      </c>
      <c r="E29" s="41">
        <v>0.41807909604519772</v>
      </c>
      <c r="F29" s="41">
        <v>0.80790960451977401</v>
      </c>
      <c r="G29" s="41">
        <v>0.16949152542372881</v>
      </c>
      <c r="H29" s="41">
        <v>2.2598870056497175E-2</v>
      </c>
      <c r="I29" s="41">
        <v>0.59322033898305082</v>
      </c>
      <c r="J29" s="41">
        <v>0.32768361581920902</v>
      </c>
      <c r="K29" s="41">
        <v>7.3446327683615822E-2</v>
      </c>
      <c r="L29" s="41">
        <v>5.6497175141242938E-3</v>
      </c>
    </row>
    <row r="30" spans="1:17" x14ac:dyDescent="0.3">
      <c r="D30" s="38"/>
      <c r="E30" s="38"/>
      <c r="F30" s="38"/>
      <c r="G30" s="38"/>
      <c r="H30" s="38"/>
      <c r="I30" s="38"/>
      <c r="J30" s="38"/>
      <c r="K30" s="38"/>
      <c r="L30" s="38"/>
    </row>
  </sheetData>
  <mergeCells count="27">
    <mergeCell ref="H20:H21"/>
    <mergeCell ref="D19:E19"/>
    <mergeCell ref="F19:H19"/>
    <mergeCell ref="I19:L19"/>
    <mergeCell ref="A20:A21"/>
    <mergeCell ref="B20:B21"/>
    <mergeCell ref="C20:C21"/>
    <mergeCell ref="D20:D21"/>
    <mergeCell ref="E20:E21"/>
    <mergeCell ref="F20:F21"/>
    <mergeCell ref="G20:G21"/>
    <mergeCell ref="A18:L18"/>
    <mergeCell ref="A3:L3"/>
    <mergeCell ref="A4:C4"/>
    <mergeCell ref="D4:E4"/>
    <mergeCell ref="F4:H4"/>
    <mergeCell ref="I4:L4"/>
    <mergeCell ref="A5:A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7" right="0.7" top="0.75" bottom="0.75" header="0.3" footer="0.3"/>
  <pageSetup paperSize="9" scale="8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view="pageBreakPreview" topLeftCell="A4" zoomScaleNormal="100" zoomScaleSheetLayoutView="100" workbookViewId="0">
      <selection activeCell="P9" sqref="P9"/>
    </sheetView>
  </sheetViews>
  <sheetFormatPr defaultColWidth="8.88671875" defaultRowHeight="14.4" x14ac:dyDescent="0.3"/>
  <cols>
    <col min="1" max="1" width="20.88671875" customWidth="1"/>
    <col min="2" max="2" width="12.33203125" bestFit="1" customWidth="1"/>
    <col min="3" max="3" width="12.6640625" bestFit="1" customWidth="1"/>
  </cols>
  <sheetData>
    <row r="1" spans="1:12" x14ac:dyDescent="0.3">
      <c r="A1" s="8" t="s">
        <v>97</v>
      </c>
    </row>
    <row r="2" spans="1:12" ht="15" thickBot="1" x14ac:dyDescent="0.35">
      <c r="A2" s="8"/>
    </row>
    <row r="3" spans="1:12" ht="15" thickBot="1" x14ac:dyDescent="0.35">
      <c r="A3" s="156" t="s">
        <v>98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8"/>
    </row>
    <row r="4" spans="1:12" ht="23.4" customHeight="1" thickBot="1" x14ac:dyDescent="0.35">
      <c r="A4" s="159"/>
      <c r="B4" s="160"/>
      <c r="C4" s="161"/>
      <c r="D4" s="162" t="s">
        <v>22</v>
      </c>
      <c r="E4" s="163"/>
      <c r="F4" s="164" t="s">
        <v>46</v>
      </c>
      <c r="G4" s="163"/>
      <c r="H4" s="165"/>
      <c r="I4" s="164" t="s">
        <v>16</v>
      </c>
      <c r="J4" s="163"/>
      <c r="K4" s="163"/>
      <c r="L4" s="165"/>
    </row>
    <row r="5" spans="1:12" x14ac:dyDescent="0.3">
      <c r="A5" s="166" t="s">
        <v>65</v>
      </c>
      <c r="B5" s="118" t="s">
        <v>66</v>
      </c>
      <c r="C5" s="118" t="s">
        <v>67</v>
      </c>
      <c r="D5" s="168" t="s">
        <v>25</v>
      </c>
      <c r="E5" s="168" t="s">
        <v>24</v>
      </c>
      <c r="F5" s="170" t="s">
        <v>4</v>
      </c>
      <c r="G5" s="171" t="s">
        <v>48</v>
      </c>
      <c r="H5" s="171" t="s">
        <v>68</v>
      </c>
      <c r="I5" s="170" t="s">
        <v>18</v>
      </c>
      <c r="J5" s="170" t="s">
        <v>19</v>
      </c>
      <c r="K5" s="170" t="s">
        <v>20</v>
      </c>
      <c r="L5" s="170" t="s">
        <v>21</v>
      </c>
    </row>
    <row r="6" spans="1:12" ht="29.4" thickBot="1" x14ac:dyDescent="0.35">
      <c r="A6" s="167"/>
      <c r="B6" s="119" t="s">
        <v>69</v>
      </c>
      <c r="C6" s="119" t="s">
        <v>78</v>
      </c>
      <c r="D6" s="169"/>
      <c r="E6" s="169"/>
      <c r="F6" s="169"/>
      <c r="G6" s="172"/>
      <c r="H6" s="172"/>
      <c r="I6" s="169"/>
      <c r="J6" s="169"/>
      <c r="K6" s="169"/>
      <c r="L6" s="169"/>
    </row>
    <row r="7" spans="1:12" ht="15" thickBot="1" x14ac:dyDescent="0.35">
      <c r="A7" s="26" t="s">
        <v>8</v>
      </c>
      <c r="B7" s="27">
        <v>3</v>
      </c>
      <c r="C7" s="27">
        <v>5</v>
      </c>
      <c r="D7" s="30">
        <v>3</v>
      </c>
      <c r="E7" s="30">
        <v>2</v>
      </c>
      <c r="F7" s="30">
        <v>5</v>
      </c>
      <c r="G7" s="30">
        <v>0</v>
      </c>
      <c r="H7" s="32">
        <v>0</v>
      </c>
      <c r="I7" s="30">
        <v>0</v>
      </c>
      <c r="J7" s="30">
        <v>3</v>
      </c>
      <c r="K7" s="30">
        <v>2</v>
      </c>
      <c r="L7" s="30">
        <v>0</v>
      </c>
    </row>
    <row r="8" spans="1:12" ht="15" thickBot="1" x14ac:dyDescent="0.35">
      <c r="A8" s="39" t="s">
        <v>71</v>
      </c>
      <c r="B8" s="31">
        <v>3</v>
      </c>
      <c r="C8" s="31">
        <v>8</v>
      </c>
      <c r="D8" s="30">
        <v>2</v>
      </c>
      <c r="E8" s="30">
        <v>6</v>
      </c>
      <c r="F8" s="30">
        <v>8</v>
      </c>
      <c r="G8" s="30">
        <v>0</v>
      </c>
      <c r="H8" s="32">
        <v>0</v>
      </c>
      <c r="I8" s="30">
        <v>3</v>
      </c>
      <c r="J8" s="30">
        <v>5</v>
      </c>
      <c r="K8" s="30">
        <v>0</v>
      </c>
      <c r="L8" s="30">
        <v>0</v>
      </c>
    </row>
    <row r="9" spans="1:12" ht="15" thickBot="1" x14ac:dyDescent="0.35">
      <c r="A9" s="39" t="s">
        <v>72</v>
      </c>
      <c r="B9" s="31">
        <v>1</v>
      </c>
      <c r="C9" s="31">
        <v>5</v>
      </c>
      <c r="D9" s="30">
        <v>2</v>
      </c>
      <c r="E9" s="30">
        <v>3</v>
      </c>
      <c r="F9" s="30">
        <v>3</v>
      </c>
      <c r="G9" s="30">
        <v>2</v>
      </c>
      <c r="H9" s="32">
        <v>0</v>
      </c>
      <c r="I9" s="30">
        <v>0</v>
      </c>
      <c r="J9" s="30">
        <v>5</v>
      </c>
      <c r="K9" s="30">
        <v>0</v>
      </c>
      <c r="L9" s="30">
        <v>0</v>
      </c>
    </row>
    <row r="10" spans="1:12" ht="15" thickBot="1" x14ac:dyDescent="0.35">
      <c r="A10" s="35" t="s">
        <v>73</v>
      </c>
      <c r="B10" s="34" t="s">
        <v>74</v>
      </c>
      <c r="C10" s="34">
        <v>45</v>
      </c>
      <c r="D10" s="34">
        <v>27</v>
      </c>
      <c r="E10" s="34">
        <v>18</v>
      </c>
      <c r="F10" s="34">
        <v>36</v>
      </c>
      <c r="G10" s="34">
        <v>8</v>
      </c>
      <c r="H10" s="34">
        <v>1</v>
      </c>
      <c r="I10" s="34">
        <v>41</v>
      </c>
      <c r="J10" s="34">
        <v>4</v>
      </c>
      <c r="K10" s="34">
        <v>0</v>
      </c>
      <c r="L10" s="34">
        <v>0</v>
      </c>
    </row>
    <row r="11" spans="1:12" ht="15" thickBot="1" x14ac:dyDescent="0.35">
      <c r="A11" s="35" t="s">
        <v>93</v>
      </c>
      <c r="B11" s="34">
        <v>1</v>
      </c>
      <c r="C11" s="34">
        <v>1</v>
      </c>
      <c r="D11" s="34">
        <v>1</v>
      </c>
      <c r="E11" s="34">
        <v>0</v>
      </c>
      <c r="F11" s="34">
        <v>0</v>
      </c>
      <c r="G11" s="34">
        <v>0</v>
      </c>
      <c r="H11" s="34">
        <v>1</v>
      </c>
      <c r="I11" s="34">
        <v>1</v>
      </c>
      <c r="J11" s="34">
        <v>0</v>
      </c>
      <c r="K11" s="34">
        <v>0</v>
      </c>
      <c r="L11" s="34">
        <v>0</v>
      </c>
    </row>
    <row r="12" spans="1:12" ht="15" thickBot="1" x14ac:dyDescent="0.35">
      <c r="A12" s="35" t="s">
        <v>75</v>
      </c>
      <c r="B12" s="34" t="s">
        <v>74</v>
      </c>
      <c r="C12" s="34">
        <v>50</v>
      </c>
      <c r="D12" s="34">
        <v>30</v>
      </c>
      <c r="E12" s="34">
        <v>20</v>
      </c>
      <c r="F12" s="34">
        <v>39</v>
      </c>
      <c r="G12" s="34">
        <v>10</v>
      </c>
      <c r="H12" s="34">
        <v>1</v>
      </c>
      <c r="I12" s="34">
        <v>45</v>
      </c>
      <c r="J12" s="34">
        <v>4</v>
      </c>
      <c r="K12" s="34">
        <v>1</v>
      </c>
      <c r="L12" s="34">
        <v>0</v>
      </c>
    </row>
    <row r="13" spans="1:12" ht="15" thickBot="1" x14ac:dyDescent="0.35">
      <c r="A13" s="35" t="s">
        <v>131</v>
      </c>
      <c r="B13" s="34">
        <v>3</v>
      </c>
      <c r="C13" s="34">
        <v>3</v>
      </c>
      <c r="D13" s="34">
        <v>0</v>
      </c>
      <c r="E13" s="34">
        <v>3</v>
      </c>
      <c r="F13" s="34">
        <v>2</v>
      </c>
      <c r="G13" s="34">
        <v>1</v>
      </c>
      <c r="H13" s="34">
        <v>0</v>
      </c>
      <c r="I13" s="34">
        <v>0</v>
      </c>
      <c r="J13" s="34">
        <v>2</v>
      </c>
      <c r="K13" s="34">
        <v>1</v>
      </c>
      <c r="L13" s="34">
        <v>0</v>
      </c>
    </row>
    <row r="14" spans="1:12" ht="15" thickBot="1" x14ac:dyDescent="0.35">
      <c r="A14" s="39" t="s">
        <v>23</v>
      </c>
      <c r="B14" s="37">
        <v>11</v>
      </c>
      <c r="C14" s="40">
        <v>117</v>
      </c>
      <c r="D14" s="40">
        <v>65</v>
      </c>
      <c r="E14" s="40">
        <v>52</v>
      </c>
      <c r="F14" s="40">
        <v>93</v>
      </c>
      <c r="G14" s="40">
        <v>21</v>
      </c>
      <c r="H14" s="40">
        <v>3</v>
      </c>
      <c r="I14" s="40">
        <v>90</v>
      </c>
      <c r="J14" s="40">
        <v>23</v>
      </c>
      <c r="K14" s="40">
        <v>4</v>
      </c>
      <c r="L14" s="40">
        <v>0</v>
      </c>
    </row>
    <row r="16" spans="1:12" ht="15" thickBot="1" x14ac:dyDescent="0.35"/>
    <row r="17" spans="1:12" ht="15" thickBot="1" x14ac:dyDescent="0.35">
      <c r="A17" s="156" t="s">
        <v>99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8"/>
    </row>
    <row r="18" spans="1:12" ht="25.8" customHeight="1" thickBot="1" x14ac:dyDescent="0.35">
      <c r="A18" s="175"/>
      <c r="B18" s="176"/>
      <c r="C18" s="177"/>
      <c r="D18" s="178" t="s">
        <v>22</v>
      </c>
      <c r="E18" s="179"/>
      <c r="F18" s="162" t="s">
        <v>46</v>
      </c>
      <c r="G18" s="163"/>
      <c r="H18" s="165"/>
      <c r="I18" s="164" t="s">
        <v>16</v>
      </c>
      <c r="J18" s="163"/>
      <c r="K18" s="163"/>
      <c r="L18" s="165"/>
    </row>
    <row r="19" spans="1:12" x14ac:dyDescent="0.3">
      <c r="A19" s="166" t="s">
        <v>65</v>
      </c>
      <c r="B19" s="118" t="s">
        <v>66</v>
      </c>
      <c r="C19" s="118" t="s">
        <v>67</v>
      </c>
      <c r="D19" s="168" t="s">
        <v>25</v>
      </c>
      <c r="E19" s="168" t="s">
        <v>24</v>
      </c>
      <c r="F19" s="170" t="s">
        <v>4</v>
      </c>
      <c r="G19" s="171" t="s">
        <v>48</v>
      </c>
      <c r="H19" s="171" t="s">
        <v>68</v>
      </c>
      <c r="I19" s="170" t="s">
        <v>18</v>
      </c>
      <c r="J19" s="170" t="s">
        <v>19</v>
      </c>
      <c r="K19" s="170" t="s">
        <v>20</v>
      </c>
      <c r="L19" s="170" t="s">
        <v>21</v>
      </c>
    </row>
    <row r="20" spans="1:12" ht="29.4" thickBot="1" x14ac:dyDescent="0.35">
      <c r="A20" s="167"/>
      <c r="B20" s="119" t="s">
        <v>69</v>
      </c>
      <c r="C20" s="119" t="s">
        <v>78</v>
      </c>
      <c r="D20" s="169"/>
      <c r="E20" s="169"/>
      <c r="F20" s="169"/>
      <c r="G20" s="172"/>
      <c r="H20" s="172"/>
      <c r="I20" s="169"/>
      <c r="J20" s="169"/>
      <c r="K20" s="169"/>
      <c r="L20" s="169"/>
    </row>
    <row r="21" spans="1:12" ht="15" thickBot="1" x14ac:dyDescent="0.35">
      <c r="A21" s="26" t="s">
        <v>8</v>
      </c>
      <c r="B21" s="11">
        <v>3</v>
      </c>
      <c r="C21" s="11">
        <v>5</v>
      </c>
      <c r="D21" s="44">
        <v>0.6</v>
      </c>
      <c r="E21" s="43">
        <v>0.4</v>
      </c>
      <c r="F21" s="43">
        <v>1</v>
      </c>
      <c r="G21" s="45">
        <v>0</v>
      </c>
      <c r="H21" s="45">
        <v>0</v>
      </c>
      <c r="I21" s="45">
        <v>0</v>
      </c>
      <c r="J21" s="45">
        <v>0.6</v>
      </c>
      <c r="K21" s="45">
        <v>0.4</v>
      </c>
      <c r="L21" s="45">
        <v>0</v>
      </c>
    </row>
    <row r="22" spans="1:12" ht="15" thickBot="1" x14ac:dyDescent="0.35">
      <c r="A22" s="26" t="s">
        <v>71</v>
      </c>
      <c r="B22" s="11">
        <v>3</v>
      </c>
      <c r="C22" s="11">
        <v>8</v>
      </c>
      <c r="D22" s="44">
        <v>0.25</v>
      </c>
      <c r="E22" s="43">
        <v>0.75</v>
      </c>
      <c r="F22" s="43">
        <v>1</v>
      </c>
      <c r="G22" s="45">
        <v>0</v>
      </c>
      <c r="H22" s="45">
        <v>0</v>
      </c>
      <c r="I22" s="45">
        <v>0.375</v>
      </c>
      <c r="J22" s="45">
        <v>0.625</v>
      </c>
      <c r="K22" s="45">
        <v>0</v>
      </c>
      <c r="L22" s="45">
        <v>0</v>
      </c>
    </row>
    <row r="23" spans="1:12" ht="15" thickBot="1" x14ac:dyDescent="0.35">
      <c r="A23" s="26" t="s">
        <v>72</v>
      </c>
      <c r="B23" s="11">
        <v>1</v>
      </c>
      <c r="C23" s="11">
        <v>5</v>
      </c>
      <c r="D23" s="44">
        <v>0.4</v>
      </c>
      <c r="E23" s="43">
        <v>0.6</v>
      </c>
      <c r="F23" s="43">
        <v>0.6</v>
      </c>
      <c r="G23" s="45">
        <v>0.4</v>
      </c>
      <c r="H23" s="45">
        <v>0</v>
      </c>
      <c r="I23" s="45">
        <v>0</v>
      </c>
      <c r="J23" s="45">
        <v>1</v>
      </c>
      <c r="K23" s="45">
        <v>0</v>
      </c>
      <c r="L23" s="45">
        <v>0</v>
      </c>
    </row>
    <row r="24" spans="1:12" ht="15" thickBot="1" x14ac:dyDescent="0.35">
      <c r="A24" s="33" t="s">
        <v>73</v>
      </c>
      <c r="B24" s="11" t="s">
        <v>74</v>
      </c>
      <c r="C24" s="11">
        <v>45</v>
      </c>
      <c r="D24" s="44">
        <v>0.6</v>
      </c>
      <c r="E24" s="43">
        <v>0.4</v>
      </c>
      <c r="F24" s="43">
        <v>0.8</v>
      </c>
      <c r="G24" s="45">
        <v>0.17777777777777778</v>
      </c>
      <c r="H24" s="45">
        <v>2.2222222222222223E-2</v>
      </c>
      <c r="I24" s="45">
        <v>0.91111111111111109</v>
      </c>
      <c r="J24" s="45">
        <v>8.8888888888888892E-2</v>
      </c>
      <c r="K24" s="45">
        <v>0</v>
      </c>
      <c r="L24" s="45">
        <v>0</v>
      </c>
    </row>
    <row r="25" spans="1:12" ht="15" thickBot="1" x14ac:dyDescent="0.35">
      <c r="A25" s="33" t="s">
        <v>93</v>
      </c>
      <c r="B25" s="11">
        <v>1</v>
      </c>
      <c r="C25" s="11">
        <v>1</v>
      </c>
      <c r="D25" s="44">
        <v>1</v>
      </c>
      <c r="E25" s="43">
        <v>0</v>
      </c>
      <c r="F25" s="43">
        <v>0</v>
      </c>
      <c r="G25" s="45">
        <v>0</v>
      </c>
      <c r="H25" s="45">
        <v>1</v>
      </c>
      <c r="I25" s="45">
        <v>1</v>
      </c>
      <c r="J25" s="45">
        <v>0</v>
      </c>
      <c r="K25" s="45">
        <v>0</v>
      </c>
      <c r="L25" s="45">
        <v>0</v>
      </c>
    </row>
    <row r="26" spans="1:12" ht="15" thickBot="1" x14ac:dyDescent="0.35">
      <c r="A26" s="35" t="s">
        <v>75</v>
      </c>
      <c r="B26" s="11" t="s">
        <v>74</v>
      </c>
      <c r="C26" s="11">
        <v>50</v>
      </c>
      <c r="D26" s="44">
        <v>0.6</v>
      </c>
      <c r="E26" s="43">
        <v>0.4</v>
      </c>
      <c r="F26" s="43">
        <v>0.78</v>
      </c>
      <c r="G26" s="45">
        <v>0.2</v>
      </c>
      <c r="H26" s="45">
        <v>0.02</v>
      </c>
      <c r="I26" s="45">
        <v>0.9</v>
      </c>
      <c r="J26" s="45">
        <v>0.08</v>
      </c>
      <c r="K26" s="45">
        <v>0.02</v>
      </c>
      <c r="L26" s="45">
        <v>0</v>
      </c>
    </row>
    <row r="27" spans="1:12" ht="15" thickBot="1" x14ac:dyDescent="0.35">
      <c r="A27" s="24" t="s">
        <v>131</v>
      </c>
      <c r="B27" s="11">
        <v>3</v>
      </c>
      <c r="C27" s="11">
        <v>3</v>
      </c>
      <c r="D27" s="44">
        <v>0</v>
      </c>
      <c r="E27" s="44">
        <v>1</v>
      </c>
      <c r="F27" s="44">
        <v>0.66666666666666663</v>
      </c>
      <c r="G27" s="44">
        <v>0.33333333333333331</v>
      </c>
      <c r="H27" s="44">
        <v>0</v>
      </c>
      <c r="I27" s="44">
        <v>0</v>
      </c>
      <c r="J27" s="44">
        <v>0.66666666666666663</v>
      </c>
      <c r="K27" s="44">
        <v>0.33333333333333331</v>
      </c>
      <c r="L27" s="44">
        <v>0</v>
      </c>
    </row>
    <row r="28" spans="1:12" ht="15" thickBot="1" x14ac:dyDescent="0.35">
      <c r="A28" s="39" t="s">
        <v>23</v>
      </c>
      <c r="B28" s="20">
        <v>11</v>
      </c>
      <c r="C28" s="40">
        <v>117</v>
      </c>
      <c r="D28" s="46">
        <v>0.55555555555555558</v>
      </c>
      <c r="E28" s="47">
        <v>0.44444444444444442</v>
      </c>
      <c r="F28" s="47">
        <v>0.79487179487179482</v>
      </c>
      <c r="G28" s="47">
        <v>0.17948717948717949</v>
      </c>
      <c r="H28" s="47">
        <v>2.564102564102564E-2</v>
      </c>
      <c r="I28" s="47">
        <v>0.76923076923076927</v>
      </c>
      <c r="J28" s="47">
        <v>0.19658119658119658</v>
      </c>
      <c r="K28" s="47">
        <v>3.4188034188034191E-2</v>
      </c>
      <c r="L28" s="47">
        <v>0</v>
      </c>
    </row>
  </sheetData>
  <mergeCells count="30">
    <mergeCell ref="A18:C18"/>
    <mergeCell ref="D18:E18"/>
    <mergeCell ref="F18:H18"/>
    <mergeCell ref="I19:I20"/>
    <mergeCell ref="J19:J20"/>
    <mergeCell ref="I18:L18"/>
    <mergeCell ref="K19:K20"/>
    <mergeCell ref="L19:L20"/>
    <mergeCell ref="A19:A20"/>
    <mergeCell ref="D19:D20"/>
    <mergeCell ref="E19:E20"/>
    <mergeCell ref="F19:F20"/>
    <mergeCell ref="G19:G20"/>
    <mergeCell ref="H19:H20"/>
    <mergeCell ref="A17:L17"/>
    <mergeCell ref="A3:L3"/>
    <mergeCell ref="A4:C4"/>
    <mergeCell ref="D4:E4"/>
    <mergeCell ref="F4:H4"/>
    <mergeCell ref="A5:A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I4:L4"/>
  </mergeCells>
  <pageMargins left="0.7" right="0.7" top="0.75" bottom="0.75" header="0.3" footer="0.3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view="pageBreakPreview" zoomScaleNormal="100" zoomScaleSheetLayoutView="100" workbookViewId="0">
      <selection activeCell="N16" sqref="N16"/>
    </sheetView>
  </sheetViews>
  <sheetFormatPr defaultColWidth="8.88671875" defaultRowHeight="14.4" x14ac:dyDescent="0.3"/>
  <cols>
    <col min="1" max="1" width="20.6640625" bestFit="1" customWidth="1"/>
    <col min="2" max="2" width="11.33203125" bestFit="1" customWidth="1"/>
    <col min="4" max="4" width="11.5546875" customWidth="1"/>
    <col min="6" max="6" width="15.44140625" customWidth="1"/>
    <col min="7" max="7" width="8.88671875" style="63"/>
    <col min="8" max="8" width="8.88671875" style="63" customWidth="1"/>
  </cols>
  <sheetData>
    <row r="1" spans="1:8" x14ac:dyDescent="0.3">
      <c r="A1" s="8" t="s">
        <v>100</v>
      </c>
      <c r="B1" s="48"/>
      <c r="C1" s="49"/>
      <c r="D1" s="48"/>
      <c r="E1" s="49"/>
      <c r="F1" s="48"/>
      <c r="G1" s="49"/>
      <c r="H1" s="48"/>
    </row>
    <row r="2" spans="1:8" ht="15" thickBot="1" x14ac:dyDescent="0.35">
      <c r="A2" s="50"/>
      <c r="B2" s="48"/>
      <c r="C2" s="49"/>
      <c r="D2" s="48"/>
      <c r="E2" s="49"/>
      <c r="F2" s="48"/>
      <c r="G2" s="49"/>
      <c r="H2" s="48"/>
    </row>
    <row r="3" spans="1:8" ht="29.4" thickBot="1" x14ac:dyDescent="0.35">
      <c r="A3" s="117" t="s">
        <v>79</v>
      </c>
      <c r="B3" s="114" t="s">
        <v>80</v>
      </c>
      <c r="C3" s="124" t="s">
        <v>6</v>
      </c>
      <c r="D3" s="114" t="s">
        <v>81</v>
      </c>
      <c r="E3" s="124" t="s">
        <v>6</v>
      </c>
      <c r="F3" s="115" t="s">
        <v>82</v>
      </c>
      <c r="G3" s="115" t="s">
        <v>6</v>
      </c>
      <c r="H3" s="115" t="s">
        <v>5</v>
      </c>
    </row>
    <row r="4" spans="1:8" ht="15" thickBot="1" x14ac:dyDescent="0.35">
      <c r="A4" s="2" t="s">
        <v>25</v>
      </c>
      <c r="B4" s="10">
        <v>48</v>
      </c>
      <c r="C4" s="15">
        <f>B4/B6</f>
        <v>0.48979591836734693</v>
      </c>
      <c r="D4" s="11">
        <v>333</v>
      </c>
      <c r="E4" s="15">
        <f>D4/D6</f>
        <v>0.5504132231404959</v>
      </c>
      <c r="F4" s="11">
        <v>5</v>
      </c>
      <c r="G4" s="51">
        <f>F4/F6</f>
        <v>0.83333333333333337</v>
      </c>
      <c r="H4" s="42">
        <f>SUM(F4+D4+B4)</f>
        <v>386</v>
      </c>
    </row>
    <row r="5" spans="1:8" ht="15" thickBot="1" x14ac:dyDescent="0.35">
      <c r="A5" s="2" t="s">
        <v>24</v>
      </c>
      <c r="B5" s="10">
        <v>50</v>
      </c>
      <c r="C5" s="15">
        <f>B5/B6</f>
        <v>0.51020408163265307</v>
      </c>
      <c r="D5" s="11">
        <v>272</v>
      </c>
      <c r="E5" s="15">
        <f>D5/D6</f>
        <v>0.44958677685950416</v>
      </c>
      <c r="F5" s="11">
        <v>1</v>
      </c>
      <c r="G5" s="51">
        <f>F5/F6</f>
        <v>0.16666666666666666</v>
      </c>
      <c r="H5" s="42">
        <f>SUM(F5+D5+B5)</f>
        <v>323</v>
      </c>
    </row>
    <row r="6" spans="1:8" ht="15" thickBot="1" x14ac:dyDescent="0.35">
      <c r="A6" s="2" t="s">
        <v>23</v>
      </c>
      <c r="B6" s="10">
        <f>SUM(B3:B5)</f>
        <v>98</v>
      </c>
      <c r="C6" s="14">
        <f>SUM(C4:C5)</f>
        <v>1</v>
      </c>
      <c r="D6" s="10">
        <f>SUM(D3:D5)</f>
        <v>605</v>
      </c>
      <c r="E6" s="14">
        <f>SUM(E4:E5)</f>
        <v>1</v>
      </c>
      <c r="F6" s="10">
        <f>SUM(F3:F5)</f>
        <v>6</v>
      </c>
      <c r="G6" s="51">
        <f>SUM(G4:G5)</f>
        <v>1</v>
      </c>
      <c r="H6" s="42">
        <f>SUM(H4:H5)</f>
        <v>709</v>
      </c>
    </row>
    <row r="7" spans="1:8" ht="15" thickBot="1" x14ac:dyDescent="0.35">
      <c r="A7" s="50"/>
      <c r="B7" s="52"/>
      <c r="C7" s="53"/>
      <c r="D7" s="52"/>
      <c r="E7" s="53"/>
      <c r="F7" s="52"/>
      <c r="G7" s="54"/>
      <c r="H7" s="55"/>
    </row>
    <row r="8" spans="1:8" ht="29.4" thickBot="1" x14ac:dyDescent="0.35">
      <c r="A8" s="117" t="s">
        <v>83</v>
      </c>
      <c r="B8" s="114" t="s">
        <v>80</v>
      </c>
      <c r="C8" s="124" t="s">
        <v>6</v>
      </c>
      <c r="D8" s="114" t="s">
        <v>81</v>
      </c>
      <c r="E8" s="124" t="s">
        <v>6</v>
      </c>
      <c r="F8" s="115" t="s">
        <v>82</v>
      </c>
      <c r="G8" s="115" t="s">
        <v>6</v>
      </c>
      <c r="H8" s="115" t="s">
        <v>5</v>
      </c>
    </row>
    <row r="9" spans="1:8" ht="15" thickBot="1" x14ac:dyDescent="0.35">
      <c r="A9" s="2" t="s">
        <v>4</v>
      </c>
      <c r="B9" s="10">
        <v>79</v>
      </c>
      <c r="C9" s="15">
        <f>B9/B12</f>
        <v>0.80612244897959184</v>
      </c>
      <c r="D9" s="11">
        <v>480</v>
      </c>
      <c r="E9" s="15">
        <f>D9/D12</f>
        <v>0.79338842975206614</v>
      </c>
      <c r="F9" s="11">
        <v>4</v>
      </c>
      <c r="G9" s="51">
        <f>F9/F12</f>
        <v>0.66666666666666663</v>
      </c>
      <c r="H9" s="42">
        <f>SUM(F9+D9+B9)</f>
        <v>563</v>
      </c>
    </row>
    <row r="10" spans="1:8" ht="15" thickBot="1" x14ac:dyDescent="0.35">
      <c r="A10" s="2" t="s">
        <v>48</v>
      </c>
      <c r="B10" s="10">
        <v>17</v>
      </c>
      <c r="C10" s="15">
        <f>B10/B12</f>
        <v>0.17346938775510204</v>
      </c>
      <c r="D10" s="11">
        <v>111</v>
      </c>
      <c r="E10" s="15">
        <f>D10/D12</f>
        <v>0.1834710743801653</v>
      </c>
      <c r="F10" s="11">
        <v>2</v>
      </c>
      <c r="G10" s="51">
        <f>F10/F12</f>
        <v>0.33333333333333331</v>
      </c>
      <c r="H10" s="42">
        <f>SUM(F10+D10+B10)</f>
        <v>130</v>
      </c>
    </row>
    <row r="11" spans="1:8" ht="15" thickBot="1" x14ac:dyDescent="0.35">
      <c r="A11" s="2" t="s">
        <v>84</v>
      </c>
      <c r="B11" s="10">
        <v>2</v>
      </c>
      <c r="C11" s="15">
        <f>B11/B12</f>
        <v>2.0408163265306121E-2</v>
      </c>
      <c r="D11" s="11">
        <v>14</v>
      </c>
      <c r="E11" s="15">
        <f>D11/D12</f>
        <v>2.3140495867768594E-2</v>
      </c>
      <c r="F11" s="11">
        <v>0</v>
      </c>
      <c r="G11" s="51">
        <f>F11/F12</f>
        <v>0</v>
      </c>
      <c r="H11" s="42">
        <f>SUM(F11+D11+B11)</f>
        <v>16</v>
      </c>
    </row>
    <row r="12" spans="1:8" ht="15" thickBot="1" x14ac:dyDescent="0.35">
      <c r="A12" s="5" t="s">
        <v>23</v>
      </c>
      <c r="B12" s="11">
        <f t="shared" ref="B12:H12" si="0">SUM(B9:B11)</f>
        <v>98</v>
      </c>
      <c r="C12" s="15">
        <f t="shared" si="0"/>
        <v>1</v>
      </c>
      <c r="D12" s="11">
        <f t="shared" si="0"/>
        <v>605</v>
      </c>
      <c r="E12" s="15">
        <f t="shared" si="0"/>
        <v>1</v>
      </c>
      <c r="F12" s="11">
        <f t="shared" si="0"/>
        <v>6</v>
      </c>
      <c r="G12" s="51">
        <f t="shared" si="0"/>
        <v>1</v>
      </c>
      <c r="H12" s="42">
        <f t="shared" si="0"/>
        <v>709</v>
      </c>
    </row>
    <row r="13" spans="1:8" ht="15" thickBot="1" x14ac:dyDescent="0.35">
      <c r="A13" s="56"/>
      <c r="B13" s="57"/>
      <c r="C13" s="58"/>
      <c r="D13" s="57"/>
      <c r="E13" s="58"/>
      <c r="F13" s="57"/>
      <c r="G13" s="54"/>
      <c r="H13" s="55"/>
    </row>
    <row r="14" spans="1:8" ht="29.4" thickBot="1" x14ac:dyDescent="0.35">
      <c r="A14" s="117" t="s">
        <v>85</v>
      </c>
      <c r="B14" s="114" t="s">
        <v>80</v>
      </c>
      <c r="C14" s="124" t="s">
        <v>6</v>
      </c>
      <c r="D14" s="114" t="s">
        <v>81</v>
      </c>
      <c r="E14" s="124" t="s">
        <v>6</v>
      </c>
      <c r="F14" s="115" t="s">
        <v>82</v>
      </c>
      <c r="G14" s="115" t="s">
        <v>6</v>
      </c>
      <c r="H14" s="115" t="s">
        <v>5</v>
      </c>
    </row>
    <row r="15" spans="1:8" ht="15" thickBot="1" x14ac:dyDescent="0.35">
      <c r="A15" s="5" t="s">
        <v>86</v>
      </c>
      <c r="B15" s="11">
        <v>32</v>
      </c>
      <c r="C15" s="44">
        <f>B15/B18</f>
        <v>0.32653061224489793</v>
      </c>
      <c r="D15" s="27">
        <v>225</v>
      </c>
      <c r="E15" s="15">
        <f>D15/D18</f>
        <v>0.37190082644628097</v>
      </c>
      <c r="F15" s="11">
        <v>2</v>
      </c>
      <c r="G15" s="51">
        <f>F15/F18</f>
        <v>0.33333333333333331</v>
      </c>
      <c r="H15" s="42">
        <f>SUM(F15+D15+B15)</f>
        <v>259</v>
      </c>
    </row>
    <row r="16" spans="1:8" ht="15" thickBot="1" x14ac:dyDescent="0.35">
      <c r="A16" s="5" t="s">
        <v>87</v>
      </c>
      <c r="B16" s="27">
        <v>59</v>
      </c>
      <c r="C16" s="44">
        <f>B16/B18</f>
        <v>0.60204081632653061</v>
      </c>
      <c r="D16" s="27">
        <v>288</v>
      </c>
      <c r="E16" s="15">
        <f>D16/D18</f>
        <v>0.47603305785123967</v>
      </c>
      <c r="F16" s="11">
        <v>4</v>
      </c>
      <c r="G16" s="51">
        <f>F16/F18</f>
        <v>0.66666666666666663</v>
      </c>
      <c r="H16" s="42">
        <f>SUM(F16+D16+B16)</f>
        <v>351</v>
      </c>
    </row>
    <row r="17" spans="1:8" ht="15" thickBot="1" x14ac:dyDescent="0.35">
      <c r="A17" s="5" t="s">
        <v>88</v>
      </c>
      <c r="B17" s="59">
        <v>7</v>
      </c>
      <c r="C17" s="44">
        <f>B17/B18</f>
        <v>7.1428571428571425E-2</v>
      </c>
      <c r="D17" s="60">
        <v>92</v>
      </c>
      <c r="E17" s="15">
        <f>D17/D18</f>
        <v>0.15206611570247933</v>
      </c>
      <c r="F17" s="11">
        <v>0</v>
      </c>
      <c r="G17" s="51">
        <f>F17/F18</f>
        <v>0</v>
      </c>
      <c r="H17" s="32">
        <f>SUM(F17+D17+B17)</f>
        <v>99</v>
      </c>
    </row>
    <row r="18" spans="1:8" ht="15" thickBot="1" x14ac:dyDescent="0.35">
      <c r="A18" s="5" t="s">
        <v>23</v>
      </c>
      <c r="B18" s="59">
        <f t="shared" ref="B18:H18" si="1">SUM(B15:B17)</f>
        <v>98</v>
      </c>
      <c r="C18" s="61">
        <f t="shared" si="1"/>
        <v>1</v>
      </c>
      <c r="D18" s="62">
        <f t="shared" si="1"/>
        <v>605</v>
      </c>
      <c r="E18" s="15">
        <f t="shared" si="1"/>
        <v>0.99999999999999989</v>
      </c>
      <c r="F18" s="11">
        <f t="shared" si="1"/>
        <v>6</v>
      </c>
      <c r="G18" s="51">
        <f t="shared" si="1"/>
        <v>1</v>
      </c>
      <c r="H18" s="42">
        <f t="shared" si="1"/>
        <v>709</v>
      </c>
    </row>
    <row r="19" spans="1:8" ht="15" thickBot="1" x14ac:dyDescent="0.35">
      <c r="A19" s="56"/>
      <c r="B19" s="57"/>
      <c r="C19" s="58"/>
      <c r="D19" s="57"/>
      <c r="E19" s="58"/>
      <c r="F19" s="57"/>
      <c r="G19" s="54"/>
      <c r="H19" s="55"/>
    </row>
    <row r="20" spans="1:8" ht="29.4" thickBot="1" x14ac:dyDescent="0.35">
      <c r="A20" s="117" t="s">
        <v>89</v>
      </c>
      <c r="B20" s="114" t="s">
        <v>80</v>
      </c>
      <c r="C20" s="124" t="s">
        <v>6</v>
      </c>
      <c r="D20" s="114" t="s">
        <v>81</v>
      </c>
      <c r="E20" s="124" t="s">
        <v>6</v>
      </c>
      <c r="F20" s="115" t="s">
        <v>82</v>
      </c>
      <c r="G20" s="115" t="s">
        <v>6</v>
      </c>
      <c r="H20" s="115" t="s">
        <v>5</v>
      </c>
    </row>
    <row r="21" spans="1:8" ht="15" thickBot="1" x14ac:dyDescent="0.35">
      <c r="A21" s="5" t="s">
        <v>90</v>
      </c>
      <c r="B21" s="11">
        <v>90</v>
      </c>
      <c r="C21" s="15">
        <f>B21/B24</f>
        <v>0.91836734693877553</v>
      </c>
      <c r="D21" s="11">
        <v>524</v>
      </c>
      <c r="E21" s="15">
        <f>D21/D24</f>
        <v>0.86611570247933889</v>
      </c>
      <c r="F21" s="11">
        <v>6</v>
      </c>
      <c r="G21" s="51">
        <f>F21/F24</f>
        <v>1</v>
      </c>
      <c r="H21" s="42">
        <f>SUM(F21+D21+B21)</f>
        <v>620</v>
      </c>
    </row>
    <row r="22" spans="1:8" ht="15" thickBot="1" x14ac:dyDescent="0.35">
      <c r="A22" s="5" t="s">
        <v>91</v>
      </c>
      <c r="B22" s="11">
        <v>8</v>
      </c>
      <c r="C22" s="15">
        <f>B22/B24</f>
        <v>8.1632653061224483E-2</v>
      </c>
      <c r="D22" s="11">
        <v>81</v>
      </c>
      <c r="E22" s="15">
        <f>D22/D24</f>
        <v>0.13388429752066117</v>
      </c>
      <c r="F22" s="11">
        <v>0</v>
      </c>
      <c r="G22" s="51">
        <f>F22/F24</f>
        <v>0</v>
      </c>
      <c r="H22" s="42">
        <f>SUM(F22+D22+B22)</f>
        <v>89</v>
      </c>
    </row>
    <row r="23" spans="1:8" ht="15" thickBot="1" x14ac:dyDescent="0.35">
      <c r="A23" s="5" t="s">
        <v>92</v>
      </c>
      <c r="B23" s="11">
        <v>0</v>
      </c>
      <c r="C23" s="15">
        <v>0</v>
      </c>
      <c r="D23" s="11">
        <v>0</v>
      </c>
      <c r="E23" s="15">
        <f>D23/D24</f>
        <v>0</v>
      </c>
      <c r="F23" s="11">
        <v>0</v>
      </c>
      <c r="G23" s="51">
        <f>F23/F24</f>
        <v>0</v>
      </c>
      <c r="H23" s="42">
        <f>SUM(F23+D23+B23)</f>
        <v>0</v>
      </c>
    </row>
    <row r="24" spans="1:8" ht="15" thickBot="1" x14ac:dyDescent="0.35">
      <c r="A24" s="5" t="s">
        <v>23</v>
      </c>
      <c r="B24" s="11">
        <f>SUM(B21:B23)</f>
        <v>98</v>
      </c>
      <c r="C24" s="15">
        <f>SUM(C21:C23)</f>
        <v>1</v>
      </c>
      <c r="D24" s="11">
        <f t="shared" ref="D24:F24" si="2">SUM(D21:D23)</f>
        <v>605</v>
      </c>
      <c r="E24" s="15">
        <f>SUM(E21:E23)</f>
        <v>1</v>
      </c>
      <c r="F24" s="11">
        <f t="shared" si="2"/>
        <v>6</v>
      </c>
      <c r="G24" s="51">
        <f>SUM(G21:G23)</f>
        <v>1</v>
      </c>
      <c r="H24" s="42">
        <f>SUM(H21:H23)</f>
        <v>709</v>
      </c>
    </row>
  </sheetData>
  <pageMargins left="0.7" right="0.7" top="0.75" bottom="0.75" header="0.3" footer="0.3"/>
  <pageSetup paperSize="9" scale="95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ystoneDocumentAuthor xmlns="f21d76a0-9ad0-4f9b-a3be-283500ead975" xsi:nil="true"/>
    <KeystoneCreatedByFullName xmlns="f21d76a0-9ad0-4f9b-a3be-283500ead975" xsi:nil="true"/>
    <mf3e4976efcd4ecbbdd6e4bc8450feaa xmlns="f21d76a0-9ad0-4f9b-a3be-283500ead975">
      <Terms xmlns="http://schemas.microsoft.com/office/infopath/2007/PartnerControls">
        <TermInfo xmlns="http://schemas.microsoft.com/office/infopath/2007/PartnerControls">
          <TermName xmlns="http://schemas.microsoft.com/office/infopath/2007/PartnerControls">Diversity</TermName>
          <TermId xmlns="http://schemas.microsoft.com/office/infopath/2007/PartnerControls">a24c935e-a755-4232-9f77-9b62effa0474</TermId>
        </TermInfo>
      </Terms>
    </mf3e4976efcd4ecbbdd6e4bc8450feaa>
    <NintexExpirationDate xmlns="f21d76a0-9ad0-4f9b-a3be-283500ead975">1900-01-01T00:00:00+00:00</NintexExpirationDate>
    <GPMS xmlns="f21d76a0-9ad0-4f9b-a3be-283500ead975">Official</GPMS>
    <PersonalInfo xmlns="f21d76a0-9ad0-4f9b-a3be-283500ead975">false</PersonalInfo>
    <KeystoneDeclared xmlns="f21d76a0-9ad0-4f9b-a3be-283500ead975">false</KeystoneDeclared>
    <EmailAuthor xmlns="f21d76a0-9ad0-4f9b-a3be-283500ead975" xsi:nil="true"/>
    <TaxCatchAll xmlns="f21d76a0-9ad0-4f9b-a3be-283500ead975">
      <Value>15</Value>
    </TaxCatchAll>
    <KeystoneDocumentNo xmlns="f21d76a0-9ad0-4f9b-a3be-283500ead975" xsi:nil="true"/>
    <k8ea5009ad4d407cb9b77e5af5162217 xmlns="f21d76a0-9ad0-4f9b-a3be-283500ead975">
      <Terms xmlns="http://schemas.microsoft.com/office/infopath/2007/PartnerControls"/>
    </k8ea5009ad4d407cb9b77e5af5162217>
    <EmailRecipients xmlns="f21d76a0-9ad0-4f9b-a3be-283500ead975" xsi:nil="true"/>
    <BIL xmlns="f21d76a0-9ad0-4f9b-a3be-283500ead975">0</BIL>
    <KeystoneDocumentLocation xmlns="f21d76a0-9ad0-4f9b-a3be-283500ead975" xsi:nil="true"/>
    <_dlc_DocId xmlns="fc059376-1065-4455-a5d4-a3be2a2c6598">CORPFUNC3-2-102562</_dlc_DocId>
    <_dlc_DocIdUrl xmlns="fc059376-1065-4455-a5d4-a3be2a2c6598">
      <Url>http://naotank.nao.gsi.gov.uk/Sites/HR/_layouts/15/DocIdRedir.aspx?ID=CORPFUNC3-2-102562</Url>
      <Description>CORPFUNC3-2-102562</Description>
    </_dlc_DocIdUrl>
    <acb1c27a28214edaae36bc6e1179b452 xmlns="f21d76a0-9ad0-4f9b-a3be-283500ead975">
      <Terms xmlns="http://schemas.microsoft.com/office/infopath/2007/PartnerControls"/>
    </acb1c27a28214edaae36bc6e1179b452>
    <me59d2f140cf40479d72d98c10356a85 xmlns="f21d76a0-9ad0-4f9b-a3be-283500ead975">
      <Terms xmlns="http://schemas.microsoft.com/office/infopath/2007/PartnerControls"/>
    </me59d2f140cf40479d72d98c10356a85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Metrics" ma:contentTypeID="0x0101004C0ADB98B512A647B4F8E41EE5DB38864D00F1D311744AF82546853A187966171078" ma:contentTypeVersion="386" ma:contentTypeDescription="" ma:contentTypeScope="" ma:versionID="dfaadf395dec93cc3441fe947f8f5efa">
  <xsd:schema xmlns:xsd="http://www.w3.org/2001/XMLSchema" xmlns:xs="http://www.w3.org/2001/XMLSchema" xmlns:p="http://schemas.microsoft.com/office/2006/metadata/properties" xmlns:ns2="f21d76a0-9ad0-4f9b-a3be-283500ead975" xmlns:ns3="fc059376-1065-4455-a5d4-a3be2a2c6598" targetNamespace="http://schemas.microsoft.com/office/2006/metadata/properties" ma:root="true" ma:fieldsID="460dca770d261a51c016271e1bdbee6f" ns2:_="" ns3:_="">
    <xsd:import namespace="f21d76a0-9ad0-4f9b-a3be-283500ead975"/>
    <xsd:import namespace="fc059376-1065-4455-a5d4-a3be2a2c6598"/>
    <xsd:element name="properties">
      <xsd:complexType>
        <xsd:sequence>
          <xsd:element name="documentManagement">
            <xsd:complexType>
              <xsd:all>
                <xsd:element ref="ns2:PersonalInfo" minOccurs="0"/>
                <xsd:element ref="ns2:BIL"/>
                <xsd:element ref="ns2:GPMS"/>
                <xsd:element ref="ns2:KeystoneDocumentNo" minOccurs="0"/>
                <xsd:element ref="ns2:KeystoneDocumentAuthor" minOccurs="0"/>
                <xsd:element ref="ns2:KeystoneDocumentLocation" minOccurs="0"/>
                <xsd:element ref="ns2:KeystoneCreatedByFullName" minOccurs="0"/>
                <xsd:element ref="ns2:KeystoneDeclared" minOccurs="0"/>
                <xsd:element ref="ns2:EmailRecipients" minOccurs="0"/>
                <xsd:element ref="ns2:EmailAuthor" minOccurs="0"/>
                <xsd:element ref="ns2:k8ea5009ad4d407cb9b77e5af5162217" minOccurs="0"/>
                <xsd:element ref="ns2:TaxCatchAll" minOccurs="0"/>
                <xsd:element ref="ns2:TaxCatchAllLabel" minOccurs="0"/>
                <xsd:element ref="ns2:NintexExpirationDate" minOccurs="0"/>
                <xsd:element ref="ns2:mf3e4976efcd4ecbbdd6e4bc8450feaa" minOccurs="0"/>
                <xsd:element ref="ns2:acb1c27a28214edaae36bc6e1179b452" minOccurs="0"/>
                <xsd:element ref="ns2:me59d2f140cf40479d72d98c10356a85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1d76a0-9ad0-4f9b-a3be-283500ead975" elementFormDefault="qualified">
    <xsd:import namespace="http://schemas.microsoft.com/office/2006/documentManagement/types"/>
    <xsd:import namespace="http://schemas.microsoft.com/office/infopath/2007/PartnerControls"/>
    <xsd:element name="PersonalInfo" ma:index="3" nillable="true" ma:displayName="Personal Info" ma:default="0" ma:description="If the information in this document contains personal data please tick." ma:internalName="PersonalInfo" ma:readOnly="false">
      <xsd:simpleType>
        <xsd:restriction base="dms:Boolean"/>
      </xsd:simpleType>
    </xsd:element>
    <xsd:element name="BIL" ma:index="4" ma:displayName="Business Impact Level" ma:default="0" ma:description="Risk levels reflecting potential consequences of any compromise to confidentiality, integrity or availability of information." ma:format="Dropdown" ma:internalName="BIL" ma:readOnly="false">
      <xsd:simpleType>
        <xsd:restriction base="dms:Choice">
          <xsd:enumeration value="0"/>
          <xsd:enumeration value="1"/>
          <xsd:enumeration value="2"/>
          <xsd:enumeration value="3"/>
          <xsd:enumeration value="4"/>
        </xsd:restriction>
      </xsd:simpleType>
    </xsd:element>
    <xsd:element name="GPMS" ma:index="5" ma:displayName="Security Classification" ma:default="Official" ma:description="If information requires additional care in handling it may be assigned as Official-Sensitive." ma:format="Dropdown" ma:internalName="GPMS" ma:readOnly="false">
      <xsd:simpleType>
        <xsd:restriction base="dms:Choice">
          <xsd:enumeration value="Official"/>
          <xsd:enumeration value="Official-Sensitive"/>
        </xsd:restriction>
      </xsd:simpleType>
    </xsd:element>
    <xsd:element name="KeystoneDocumentNo" ma:index="6" nillable="true" ma:displayName="Keystone Document No" ma:description="Imported Keystone DOC_NO" ma:hidden="true" ma:indexed="true" ma:internalName="KeystoneDocumentNo">
      <xsd:simpleType>
        <xsd:restriction base="dms:Text">
          <xsd:maxLength value="255"/>
        </xsd:restriction>
      </xsd:simpleType>
    </xsd:element>
    <xsd:element name="KeystoneDocumentAuthor" ma:index="7" nillable="true" ma:displayName="Keystone Document Author" ma:description="Imported Keystone Author field" ma:hidden="true" ma:internalName="KeystoneDocumentAuthor">
      <xsd:simpleType>
        <xsd:restriction base="dms:Text">
          <xsd:maxLength value="255"/>
        </xsd:restriction>
      </xsd:simpleType>
    </xsd:element>
    <xsd:element name="KeystoneDocumentLocation" ma:index="8" nillable="true" ma:displayName="Keystone Document Location" ma:description="Original file location in Keystone" ma:hidden="true" ma:internalName="KeystoneDocumentLocation">
      <xsd:simpleType>
        <xsd:restriction base="dms:Note">
          <xsd:maxLength value="255"/>
        </xsd:restriction>
      </xsd:simpleType>
    </xsd:element>
    <xsd:element name="KeystoneCreatedByFullName" ma:index="9" nillable="true" ma:displayName="Keystone Created By Full Name" ma:description="Imported Keystone Created By field" ma:hidden="true" ma:internalName="KeystoneCreatedByFullName">
      <xsd:simpleType>
        <xsd:restriction base="dms:Text">
          <xsd:maxLength value="255"/>
        </xsd:restriction>
      </xsd:simpleType>
    </xsd:element>
    <xsd:element name="KeystoneDeclared" ma:index="10" nillable="true" ma:displayName="Keystone Declared" ma:default="0" ma:description="Has the document been declared as a record" ma:hidden="true" ma:internalName="KeystoneDeclared">
      <xsd:simpleType>
        <xsd:restriction base="dms:Boolean"/>
      </xsd:simpleType>
    </xsd:element>
    <xsd:element name="EmailRecipients" ma:index="11" nillable="true" ma:displayName="Email Recipients" ma:hidden="true" ma:internalName="EmailRecipients" ma:readOnly="false">
      <xsd:simpleType>
        <xsd:restriction base="dms:Text"/>
      </xsd:simpleType>
    </xsd:element>
    <xsd:element name="EmailAuthor" ma:index="12" nillable="true" ma:displayName="Email Author" ma:hidden="true" ma:internalName="EmailAuthor" ma:readOnly="false">
      <xsd:simpleType>
        <xsd:restriction base="dms:Text"/>
      </xsd:simpleType>
    </xsd:element>
    <xsd:element name="k8ea5009ad4d407cb9b77e5af5162217" ma:index="13" nillable="true" ma:taxonomy="true" ma:internalName="k8ea5009ad4d407cb9b77e5af5162217" ma:taxonomyFieldName="NAOSubject" ma:displayName="Secondary Subject" ma:readOnly="false" ma:default="" ma:fieldId="{48ea5009-ad4d-407c-b9b7-7e5af5162217}" ma:taxonomyMulti="true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05093be8-45c1-402e-8014-c680e668dfb5}" ma:internalName="TaxCatchAll" ma:showField="CatchAllData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05093be8-45c1-402e-8014-c680e668dfb5}" ma:internalName="TaxCatchAllLabel" ma:readOnly="true" ma:showField="CatchAllDataLabel" ma:web="fc059376-1065-4455-a5d4-a3be2a2c6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ntexExpirationDate" ma:index="22" nillable="true" ma:displayName="Nintex Expiration Date" ma:default="1900-01-01T00:00:00Z" ma:description="Reference date used by document retention schedules. The date is set according to the field defined in the Content Type Grouping list and is set by a console application that runs daily" ma:format="DateOnly" ma:hidden="true" ma:internalName="NintexExpirationDate" ma:readOnly="false">
      <xsd:simpleType>
        <xsd:restriction base="dms:DateTime"/>
      </xsd:simpleType>
    </xsd:element>
    <xsd:element name="mf3e4976efcd4ecbbdd6e4bc8450feaa" ma:index="23" nillable="true" ma:taxonomy="true" ma:internalName="mf3e4976efcd4ecbbdd6e4bc8450feaa" ma:taxonomyFieldName="PrimarySubject" ma:displayName="Primary Subject" ma:indexed="true" ma:readOnly="false" ma:default="" ma:fieldId="{6f3e4976-efcd-4ecb-bdd6-e4bc8450feaa}" ma:sspId="c8812c7e-cc97-4ca4-94bd-8d83d126dc36" ma:termSetId="eb2cb72a-badb-46a2-91fa-6b05b5ecc1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b1c27a28214edaae36bc6e1179b452" ma:index="27" nillable="true" ma:taxonomy="true" ma:internalName="acb1c27a28214edaae36bc6e1179b452" ma:taxonomyFieldName="CoverageYear" ma:displayName="Coverage Year" ma:default="" ma:fieldId="{acb1c27a-2821-4eda-ae36-bc6e1179b452}" ma:sspId="c8812c7e-cc97-4ca4-94bd-8d83d126dc36" ma:termSetId="58d0820c-e8ec-4e3f-8508-50579be328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59d2f140cf40479d72d98c10356a85" ma:index="28" nillable="true" ma:taxonomy="true" ma:internalName="me59d2f140cf40479d72d98c10356a85" ma:taxonomyFieldName="CoverageMonth" ma:displayName="Coverage Month" ma:fieldId="{6e59d2f1-40cf-4047-9d72-d98c10356a85}" ma:sspId="c8812c7e-cc97-4ca4-94bd-8d83d126dc36" ma:termSetId="3a7a2da4-f84a-4e2c-913e-d60c0cf93b4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59376-1065-4455-a5d4-a3be2a2c6598" elementFormDefault="qualified">
    <xsd:import namespace="http://schemas.microsoft.com/office/2006/documentManagement/types"/>
    <xsd:import namespace="http://schemas.microsoft.com/office/infopath/2007/PartnerControls"/>
    <xsd:element name="_dlc_DocId" ma:index="2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c8812c7e-cc97-4ca4-94bd-8d83d126dc36" ContentTypeId="0x0101004C0ADB98B512A647B4F8E41EE5DB38864D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89F6C8-B950-4203-9C13-216C27EF7B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CE479F-6703-44BD-97C0-E12738F3D53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c059376-1065-4455-a5d4-a3be2a2c6598"/>
    <ds:schemaRef ds:uri="http://purl.org/dc/elements/1.1/"/>
    <ds:schemaRef ds:uri="f21d76a0-9ad0-4f9b-a3be-283500ead9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B4D208E-5633-41F3-9A2F-A365906B7E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1d76a0-9ad0-4f9b-a3be-283500ead975"/>
    <ds:schemaRef ds:uri="fc059376-1065-4455-a5d4-a3be2a2c6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123447-8458-4658-91C2-C53B7ABA6CB4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D98D31E-E587-4DED-8E26-12BB68AC8E8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Workforce 1</vt:lpstr>
      <vt:lpstr>Workforce 2</vt:lpstr>
      <vt:lpstr>Graduate Recruitment 17_18</vt:lpstr>
      <vt:lpstr>Other recruitment</vt:lpstr>
      <vt:lpstr>Applications for promotions</vt:lpstr>
      <vt:lpstr>Promotions</vt:lpstr>
      <vt:lpstr>Appraisals- ratings</vt:lpstr>
      <vt:lpstr>'Applications for promotions'!Print_Area</vt:lpstr>
    </vt:vector>
  </TitlesOfParts>
  <Company>National Audit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Equality Information 2016-17 - DRAFT</dc:title>
  <dc:creator>TAYLOR, Sam</dc:creator>
  <cp:lastModifiedBy>SMITH, Denise</cp:lastModifiedBy>
  <cp:lastPrinted>2018-05-16T11:44:15Z</cp:lastPrinted>
  <dcterms:created xsi:type="dcterms:W3CDTF">2017-04-13T15:15:34Z</dcterms:created>
  <dcterms:modified xsi:type="dcterms:W3CDTF">2018-06-26T13:16:34Z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0x0101004C0ADB98B512A647B4F8E41EE5DB38864D00F1D311744AF82546853A187966171078</vt:lpwstr>
  </property>
  <property fmtid="{D5CDD505-2E9C-101B-9397-08002B2CF9AE}" pid="3" name="_dlc_DocIdItemGuid">
    <vt:lpwstr>07bc1b53-3c96-4f1d-8136-b3e28976cbfe</vt:lpwstr>
  </property>
  <property fmtid="{D5CDD505-2E9C-101B-9397-08002B2CF9AE}" pid="4" name="Secondary Organisations">
    <vt:lpwstr/>
  </property>
  <property fmtid="{D5CDD505-2E9C-101B-9397-08002B2CF9AE}" pid="5" name="Order">
    <vt:r8>9363200</vt:r8>
  </property>
  <property fmtid="{D5CDD505-2E9C-101B-9397-08002B2CF9AE}" pid="6" name="ked9ab204e5a49668c18b0d2692eef1d">
    <vt:lpwstr/>
  </property>
  <property fmtid="{D5CDD505-2E9C-101B-9397-08002B2CF9AE}" pid="7" name="NAOSubject">
    <vt:lpwstr/>
  </property>
  <property fmtid="{D5CDD505-2E9C-101B-9397-08002B2CF9AE}" pid="8" name="PrimarySubject">
    <vt:lpwstr>15;#Diversity|a24c935e-a755-4232-9f77-9b62effa0474</vt:lpwstr>
  </property>
  <property fmtid="{D5CDD505-2E9C-101B-9397-08002B2CF9AE}" pid="9" name="m7579f702bdd46d0900a361f01f97131">
    <vt:lpwstr/>
  </property>
  <property fmtid="{D5CDD505-2E9C-101B-9397-08002B2CF9AE}" pid="10" name="Forreviewby">
    <vt:lpwstr/>
  </property>
  <property fmtid="{D5CDD505-2E9C-101B-9397-08002B2CF9AE}" pid="11" name="CoverageYear">
    <vt:lpwstr/>
  </property>
  <property fmtid="{D5CDD505-2E9C-101B-9397-08002B2CF9AE}" pid="12" name="CorporateTeam">
    <vt:lpwstr/>
  </property>
</Properties>
</file>